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3.xml" ContentType="application/vnd.openxmlformats-officedocument.drawing+xml"/>
  <Override PartName="/xl/drawings/drawing6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Analysis" sheetId="2" state="visible" r:id="rId4"/>
    <sheet name="Invoices" sheetId="3" state="visible" r:id="rId5"/>
    <sheet name="Payments" sheetId="4" state="visible" r:id="rId6"/>
    <sheet name="Prepared" sheetId="5" state="visible" r:id="rId7"/>
    <sheet name="Payment checks" sheetId="6" state="visible" r:id="rId8"/>
  </sheets>
  <definedNames>
    <definedName function="false" hidden="true" localSheetId="1" name="_xlnm._FilterDatabase" vbProcedure="false">Analysis!$A$1:$B$12</definedName>
    <definedName function="false" hidden="true" localSheetId="2" name="_xlnm._FilterDatabase" vbProcedure="false">Invoices!$A$1:$C$9</definedName>
    <definedName function="false" hidden="true" localSheetId="5" name="_xlnm._FilterDatabase" vbProcedure="false">'Payment checks'!$A$1:$D$11</definedName>
    <definedName function="false" hidden="true" localSheetId="3" name="_xlnm._FilterDatabase" vbProcedure="false">Payments!$A$1:$C$11</definedName>
    <definedName function="false" hidden="true" localSheetId="4" name="_xlnm._FilterDatabase" vbProcedure="false">Prepared!$A$1:$F$9</definedName>
    <definedName function="false" hidden="true" localSheetId="0" name="_xlnm._FilterDatabase" vbProcedure="false">Start!$A$1:$B$11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<sst xmlns="http://schemas.openxmlformats.org/spreadsheetml/2006/main" count="97" uniqueCount="71">
  <si>
    <t xml:space="preserve">BA DATA LAB</t>
  </si>
  <si>
    <t xml:space="preserve">Invoice reconciliation</t>
  </si>
  <si>
    <t xml:space="preserve">Mode</t>
  </si>
  <si>
    <t xml:space="preserve">COMPLETED ANSWER</t>
  </si>
  <si>
    <t xml:space="preserve">Source</t>
  </si>
  <si>
    <t xml:space="preserve">Fictional deterministic training data. No real customer information.</t>
  </si>
  <si>
    <t xml:space="preserve">Workflow</t>
  </si>
  <si>
    <t xml:space="preserve">Keep Raw data unchanged. Enter formulas in Prepared or Analysis. Check totals and explain the business decision.</t>
  </si>
  <si>
    <t xml:space="preserve">Task 1</t>
  </si>
  <si>
    <t xml:space="preserve">Aggregate split payments by invoice ID with SUMIF before calculating balances.</t>
  </si>
  <si>
    <t xml:space="preserve">Task 2</t>
  </si>
  <si>
    <t xml:space="preserve">Flag positive balance as OPEN, negative as OVERPAID and zero as SETTLED. Include exact settlement.</t>
  </si>
  <si>
    <t xml:space="preserve">Task 3</t>
  </si>
  <si>
    <t xml:space="preserve">Identify orphan payments independently; do not allocate an unknown invoice ID to a valid invoice.</t>
  </si>
  <si>
    <t xml:space="preserve">Task 4</t>
  </si>
  <si>
    <t xml:space="preserve">Reconcile invoice total = allocated payments + net balance. Net open balance includes overpayments; show both separately.</t>
  </si>
  <si>
    <t xml:space="preserve">Task 5</t>
  </si>
  <si>
    <t xml:space="preserve">Prepare a finance action list with owner and evidence required before correcting source records.</t>
  </si>
  <si>
    <t xml:space="preserve">Formula compatibility</t>
  </si>
  <si>
    <t xml:space="preserve">Uses SUMIF, IF, IFERROR, VLOOKUP, TRIM and LOWER; open in Excel/LibreOffice to recalculate.</t>
  </si>
  <si>
    <t xml:space="preserve">Self-review</t>
  </si>
  <si>
    <t xml:space="preserve">Check boundaries, missing keys and duplicates; trace totals to source data before recommending a change.</t>
  </si>
  <si>
    <t xml:space="preserve">Control / metric</t>
  </si>
  <si>
    <t xml:space="preserve">Amount / answer</t>
  </si>
  <si>
    <t xml:space="preserve">Invoice total</t>
  </si>
  <si>
    <t xml:space="preserve">Allocated payments</t>
  </si>
  <si>
    <t xml:space="preserve">Net outstanding</t>
  </si>
  <si>
    <t xml:space="preserve">Reconciliation difference</t>
  </si>
  <si>
    <t xml:space="preserve">Source payments</t>
  </si>
  <si>
    <t xml:space="preserve">Orphan payment amount</t>
  </si>
  <si>
    <t xml:space="preserve">Payment reconciliation</t>
  </si>
  <si>
    <t xml:space="preserve">Gross unpaid</t>
  </si>
  <si>
    <t xml:space="preserve">Overpaid amount</t>
  </si>
  <si>
    <t xml:space="preserve">Expected controls</t>
  </si>
  <si>
    <t xml:space="preserve">Invoices £10,200; allocated £9,200; net £1,000; orphan £125; overpaid £100.</t>
  </si>
  <si>
    <t xml:space="preserve">Suggested action</t>
  </si>
  <si>
    <t xml:space="preserve">Confirm INV-999 reference and INV-108 overpayment with bank evidence. Do not delete exceptions just to make totals match.</t>
  </si>
  <si>
    <t xml:space="preserve">invoice_id</t>
  </si>
  <si>
    <t xml:space="preserve">supplier</t>
  </si>
  <si>
    <t xml:space="preserve">invoice_amount</t>
  </si>
  <si>
    <t xml:space="preserve">INV-101</t>
  </si>
  <si>
    <t xml:space="preserve">Supplier 1</t>
  </si>
  <si>
    <t xml:space="preserve">INV-102</t>
  </si>
  <si>
    <t xml:space="preserve">Supplier 2</t>
  </si>
  <si>
    <t xml:space="preserve">INV-103</t>
  </si>
  <si>
    <t xml:space="preserve">Supplier 3</t>
  </si>
  <si>
    <t xml:space="preserve">INV-104</t>
  </si>
  <si>
    <t xml:space="preserve">INV-105</t>
  </si>
  <si>
    <t xml:space="preserve">INV-106</t>
  </si>
  <si>
    <t xml:space="preserve">INV-107</t>
  </si>
  <si>
    <t xml:space="preserve">INV-108</t>
  </si>
  <si>
    <t xml:space="preserve">payment_id</t>
  </si>
  <si>
    <t xml:space="preserve">paid_amount</t>
  </si>
  <si>
    <t xml:space="preserve">PAY-1</t>
  </si>
  <si>
    <t xml:space="preserve">PAY-2</t>
  </si>
  <si>
    <t xml:space="preserve">PAY-3</t>
  </si>
  <si>
    <t xml:space="preserve">PAY-4</t>
  </si>
  <si>
    <t xml:space="preserve">PAY-5</t>
  </si>
  <si>
    <t xml:space="preserve">PAY-6</t>
  </si>
  <si>
    <t xml:space="preserve">PAY-7</t>
  </si>
  <si>
    <t xml:space="preserve">PAY-8</t>
  </si>
  <si>
    <t xml:space="preserve">PAY-9</t>
  </si>
  <si>
    <t xml:space="preserve">PAY-10</t>
  </si>
  <si>
    <t xml:space="preserve">INV-999</t>
  </si>
  <si>
    <t xml:space="preserve">allocated_payments</t>
  </si>
  <si>
    <t xml:space="preserve">balance</t>
  </si>
  <si>
    <t xml:space="preserve">status</t>
  </si>
  <si>
    <t xml:space="preserve">owner</t>
  </si>
  <si>
    <t xml:space="preserve">Finance analyst</t>
  </si>
  <si>
    <t xml:space="preserve">amount</t>
  </si>
  <si>
    <t xml:space="preserve">match_status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</si>
</sst>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£#,##0.00;[RED]&quot;(£&quot;#,##0.00\)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ptos"/>
      <family val="0"/>
      <charset val="1"/>
    </font>
    <font>
      <sz val="11"/>
      <color rgb="FF1763AA"/>
      <name val="Aptos"/>
      <family val="0"/>
      <charset val="1"/>
    </font>
    <font>
      <sz val="11"/>
      <color rgb="FF111827"/>
      <name val="Apt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6324F"/>
        <bgColor rgb="FF333333"/>
      </patternFill>
    </fill>
    <fill>
      <patternFill patternType="solid">
        <fgColor rgb="FFEFF6F8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4">
    <dxf>
      <fill>
        <patternFill patternType="solid">
          <fgColor rgb="FF16324F"/>
          <bgColor rgb="FF000000"/>
        </patternFill>
      </fill>
    </dxf>
    <dxf>
      <fill>
        <patternFill patternType="solid">
          <fgColor rgb="FFEFF6F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763AA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11827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ont>
        <color rgb="FF000000"/>
      </font>
      <border diagonalUp="false" diagonalDown="false">
        <left style="thin">
          <color theme="4" tint="0.4"/>
        </left>
        <right style="thin">
          <color theme="4" tint="0.4"/>
        </right>
        <top style="thin">
          <color theme="4" tint="0.4"/>
        </top>
        <bottom style="thin">
          <color theme="4" tint="0.4"/>
        </bottom>
        <diagonal/>
      </border>
    </dxf>
    <dxf>
      <fill>
        <patternFill>
          <bgColor theme="4" tint="0.8"/>
        </patternFill>
      </fill>
    </dxf>
    <dxf>
      <fill>
        <patternFill>
          <bgColor theme="4" tint="0.8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FFFFFF"/>
      </font>
      <fill>
        <patternFill>
          <bgColor theme="4"/>
        </patternFill>
      </fill>
    </dxf>
    <dxf>
      <font>
        <b val="1"/>
        <color rgb="FF000000"/>
      </font>
      <border diagonalUp="false" diagonalDown="false">
        <left/>
        <right/>
        <top style="double">
          <color theme="4"/>
        </top>
        <bottom/>
        <diagonal/>
      </border>
    </dxf>
  </dxfs>
  <tableStyles count="1">
    <tableStyle count="7" name="TableStyleMedium2">
      <tableStyleElement dxfId="7" type="wholeTable"/>
      <tableStyleElement dxfId="8" type="firstColumnStripe"/>
      <tableStyleElement dxfId="9" type="firstRowStripe"/>
      <tableStyleElement dxfId="10" type="lastColumn"/>
      <tableStyleElement dxfId="11" type="firstColumn"/>
      <tableStyleElement dxfId="12" type="headerRow"/>
      <tableStyleElement dxfId="13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F6F8"/>
      <rgbColor rgb="FFCCFFFF"/>
      <rgbColor rgb="FF660066"/>
      <rgbColor rgb="FFFF8080"/>
      <rgbColor rgb="FF1763AA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16324F"/>
      <rgbColor rgb="FF339966"/>
      <rgbColor rgb="FF111827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ables/table1.xml><?xml version="1.0" encoding="utf-8"?>
<table xmlns="http://schemas.openxmlformats.org/spreadsheetml/2006/main" id="1" name="InvoicePrepared" displayName="InvoicePrepared" ref="A1:F9" headerRowCount="1" totalsRowCount="0" totalsRowShown="0">
  <autoFilter ref="A1:F9"/>
  <tableColumns count="6">
    <tableColumn id="1" name="invoice_id"/>
    <tableColumn id="2" name="invoice_amount"/>
    <tableColumn id="3" name="allocated_payments"/>
    <tableColumn id="4" name="balance"/>
    <tableColumn id="5" name="status"/>
    <tableColumn id="6" name="own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table" Target="../tables/table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5"/>
    <col collapsed="false" customWidth="true" hidden="false" outlineLevel="0" max="2" min="2" style="0" width="105"/>
  </cols>
  <sheetData>
    <row r="1" customFormat="false" ht="31.5" hidden="false" customHeight="true" outlineLevel="0" collapsed="false">
      <c r="A1" s="1" t="s">
        <v>0</v>
      </c>
      <c r="B1" s="1" t="s">
        <v>1</v>
      </c>
    </row>
    <row r="2" customFormat="false" ht="45.75" hidden="false" customHeight="true" outlineLevel="0" collapsed="false">
      <c r="A2" s="2" t="s">
        <v>2</v>
      </c>
      <c r="B2" s="2" t="s">
        <v>3</v>
      </c>
    </row>
    <row r="3" customFormat="false" ht="45.75" hidden="false" customHeight="true" outlineLevel="0" collapsed="false">
      <c r="A3" s="3" t="s">
        <v>4</v>
      </c>
      <c r="B3" s="3" t="s">
        <v>5</v>
      </c>
    </row>
    <row r="4" customFormat="false" ht="45.75" hidden="false" customHeight="true" outlineLevel="0" collapsed="false">
      <c r="A4" s="2" t="s">
        <v>6</v>
      </c>
      <c r="B4" s="2" t="s">
        <v>7</v>
      </c>
    </row>
    <row r="5" customFormat="false" ht="45.75" hidden="false" customHeight="true" outlineLevel="0" collapsed="false">
      <c r="A5" s="3" t="s">
        <v>8</v>
      </c>
      <c r="B5" s="3" t="s">
        <v>9</v>
      </c>
    </row>
    <row r="6" customFormat="false" ht="45.75" hidden="false" customHeight="true" outlineLevel="0" collapsed="false">
      <c r="A6" s="2" t="s">
        <v>10</v>
      </c>
      <c r="B6" s="2" t="s">
        <v>11</v>
      </c>
    </row>
    <row r="7" customFormat="false" ht="45.75" hidden="false" customHeight="true" outlineLevel="0" collapsed="false">
      <c r="A7" s="3" t="s">
        <v>12</v>
      </c>
      <c r="B7" s="3" t="s">
        <v>13</v>
      </c>
    </row>
    <row r="8" customFormat="false" ht="45.75" hidden="false" customHeight="true" outlineLevel="0" collapsed="false">
      <c r="A8" s="2" t="s">
        <v>14</v>
      </c>
      <c r="B8" s="2" t="s">
        <v>15</v>
      </c>
    </row>
    <row r="9" customFormat="false" ht="45.75" hidden="false" customHeight="true" outlineLevel="0" collapsed="false">
      <c r="A9" s="3" t="s">
        <v>16</v>
      </c>
      <c r="B9" s="3" t="s">
        <v>17</v>
      </c>
    </row>
    <row r="10" customFormat="false" ht="45.75" hidden="false" customHeight="true" outlineLevel="0" collapsed="false">
      <c r="A10" s="2" t="s">
        <v>18</v>
      </c>
      <c r="B10" s="2" t="s">
        <v>19</v>
      </c>
    </row>
    <row r="11" customFormat="false" ht="45.75" hidden="false" customHeight="true" outlineLevel="0" collapsed="false">
      <c r="A11" s="3" t="s">
        <v>20</v>
      </c>
      <c r="B11" s="3" t="s">
        <v>21</v>
      </c>
    </row>
  </sheetData>
  <autoFilter ref="A1:B1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7"/>
    <col collapsed="false" customWidth="true" hidden="false" outlineLevel="0" max="2" min="2" style="0" width="100"/>
  </cols>
  <sheetData>
    <row r="1" customFormat="false" ht="31.5" hidden="false" customHeight="true" outlineLevel="0" collapsed="false">
      <c r="A1" s="1" t="s">
        <v>22</v>
      </c>
      <c r="B1" s="1" t="s">
        <v>23</v>
      </c>
    </row>
    <row r="2" customFormat="false" ht="16.4" hidden="false" customHeight="false" outlineLevel="0" collapsed="false">
      <c r="A2" s="2" t="s">
        <v>24</v>
      </c>
      <c r="B2" s="4" t="n">
        <f aca="false">SUM(Invoices!C2:C9)</f>
        <v>10200</v>
      </c>
    </row>
    <row r="3" customFormat="false" ht="16.4" hidden="false" customHeight="false" outlineLevel="0" collapsed="false">
      <c r="A3" s="3" t="s">
        <v>25</v>
      </c>
      <c r="B3" s="5" t="n">
        <f aca="false">SUM(Prepared!C2:C9)</f>
        <v>9200</v>
      </c>
    </row>
    <row r="4" customFormat="false" ht="16.4" hidden="false" customHeight="false" outlineLevel="0" collapsed="false">
      <c r="A4" s="2" t="s">
        <v>26</v>
      </c>
      <c r="B4" s="4" t="n">
        <f aca="false">SUM(Prepared!D2:D9)</f>
        <v>1000</v>
      </c>
    </row>
    <row r="5" customFormat="false" ht="16.4" hidden="false" customHeight="false" outlineLevel="0" collapsed="false">
      <c r="A5" s="3" t="s">
        <v>27</v>
      </c>
      <c r="B5" s="5" t="n">
        <f aca="false">B2-B3-B4</f>
        <v>0</v>
      </c>
    </row>
    <row r="6" customFormat="false" ht="16.4" hidden="false" customHeight="false" outlineLevel="0" collapsed="false">
      <c r="A6" s="2" t="s">
        <v>28</v>
      </c>
      <c r="B6" s="4" t="n">
        <f aca="false">SUM(Payments!C2:C11)</f>
        <v>9325</v>
      </c>
    </row>
    <row r="7" customFormat="false" ht="16.4" hidden="false" customHeight="false" outlineLevel="0" collapsed="false">
      <c r="A7" s="3" t="s">
        <v>29</v>
      </c>
      <c r="B7" s="5" t="n">
        <f aca="false">SUMIF('Payment checks'!D2:D11,"ORPHAN",'Payment checks'!C2:C11)</f>
        <v>125</v>
      </c>
    </row>
    <row r="8" customFormat="false" ht="16.4" hidden="false" customHeight="false" outlineLevel="0" collapsed="false">
      <c r="A8" s="2" t="s">
        <v>30</v>
      </c>
      <c r="B8" s="4" t="n">
        <f aca="false">B6-B3-B7</f>
        <v>0</v>
      </c>
    </row>
    <row r="9" customFormat="false" ht="16.4" hidden="false" customHeight="false" outlineLevel="0" collapsed="false">
      <c r="A9" s="3" t="s">
        <v>31</v>
      </c>
      <c r="B9" s="5" t="n">
        <f aca="false">SUMIF(Prepared!D2:D9,"&gt;0",Prepared!D2:D9)</f>
        <v>1100</v>
      </c>
    </row>
    <row r="10" customFormat="false" ht="16.4" hidden="false" customHeight="false" outlineLevel="0" collapsed="false">
      <c r="A10" s="2" t="s">
        <v>32</v>
      </c>
      <c r="B10" s="4" t="n">
        <f aca="false">-SUMIF(Prepared!D2:D9,"&lt;0",Prepared!D2:D9)</f>
        <v>100</v>
      </c>
    </row>
    <row r="11" customFormat="false" ht="16.4" hidden="false" customHeight="false" outlineLevel="0" collapsed="false">
      <c r="A11" s="3" t="s">
        <v>33</v>
      </c>
      <c r="B11" s="3" t="s">
        <v>34</v>
      </c>
    </row>
    <row r="12" customFormat="false" ht="31.3" hidden="false" customHeight="false" outlineLevel="0" collapsed="false">
      <c r="A12" s="2" t="s">
        <v>35</v>
      </c>
      <c r="B12" s="2" t="s">
        <v>36</v>
      </c>
    </row>
  </sheetData>
  <autoFilter ref="A1:B12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3" min="1" style="0" width="18"/>
  </cols>
  <sheetData>
    <row r="1" customFormat="false" ht="31.5" hidden="false" customHeight="true" outlineLevel="0" collapsed="false">
      <c r="A1" s="1" t="s">
        <v>37</v>
      </c>
      <c r="B1" s="1" t="s">
        <v>38</v>
      </c>
      <c r="C1" s="1" t="s">
        <v>39</v>
      </c>
    </row>
    <row r="2" customFormat="false" ht="16.4" hidden="false" customHeight="false" outlineLevel="0" collapsed="false">
      <c r="A2" s="2" t="s">
        <v>40</v>
      </c>
      <c r="B2" s="2" t="s">
        <v>41</v>
      </c>
      <c r="C2" s="2" t="n">
        <v>1000</v>
      </c>
    </row>
    <row r="3" customFormat="false" ht="16.4" hidden="false" customHeight="false" outlineLevel="0" collapsed="false">
      <c r="A3" s="3" t="s">
        <v>42</v>
      </c>
      <c r="B3" s="3" t="s">
        <v>43</v>
      </c>
      <c r="C3" s="3" t="n">
        <v>800</v>
      </c>
    </row>
    <row r="4" customFormat="false" ht="16.4" hidden="false" customHeight="false" outlineLevel="0" collapsed="false">
      <c r="A4" s="2" t="s">
        <v>44</v>
      </c>
      <c r="B4" s="2" t="s">
        <v>45</v>
      </c>
      <c r="C4" s="2" t="n">
        <v>1200</v>
      </c>
    </row>
    <row r="5" customFormat="false" ht="16.4" hidden="false" customHeight="false" outlineLevel="0" collapsed="false">
      <c r="A5" s="3" t="s">
        <v>46</v>
      </c>
      <c r="B5" s="3" t="s">
        <v>41</v>
      </c>
      <c r="C5" s="3" t="n">
        <v>1500</v>
      </c>
    </row>
    <row r="6" customFormat="false" ht="16.4" hidden="false" customHeight="false" outlineLevel="0" collapsed="false">
      <c r="A6" s="2" t="s">
        <v>47</v>
      </c>
      <c r="B6" s="2" t="s">
        <v>43</v>
      </c>
      <c r="C6" s="2" t="n">
        <v>600</v>
      </c>
    </row>
    <row r="7" customFormat="false" ht="16.4" hidden="false" customHeight="false" outlineLevel="0" collapsed="false">
      <c r="A7" s="3" t="s">
        <v>48</v>
      </c>
      <c r="B7" s="3" t="s">
        <v>45</v>
      </c>
      <c r="C7" s="3" t="n">
        <v>2000</v>
      </c>
    </row>
    <row r="8" customFormat="false" ht="16.4" hidden="false" customHeight="false" outlineLevel="0" collapsed="false">
      <c r="A8" s="2" t="s">
        <v>49</v>
      </c>
      <c r="B8" s="2" t="s">
        <v>41</v>
      </c>
      <c r="C8" s="2" t="n">
        <v>1100</v>
      </c>
    </row>
    <row r="9" customFormat="false" ht="16.4" hidden="false" customHeight="false" outlineLevel="0" collapsed="false">
      <c r="A9" s="3" t="s">
        <v>50</v>
      </c>
      <c r="B9" s="3" t="s">
        <v>43</v>
      </c>
      <c r="C9" s="3" t="n">
        <v>2000</v>
      </c>
    </row>
  </sheetData>
  <autoFilter ref="A1:C9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3" min="1" style="0" width="18"/>
  </cols>
  <sheetData>
    <row r="1" customFormat="false" ht="31.5" hidden="false" customHeight="true" outlineLevel="0" collapsed="false">
      <c r="A1" s="1" t="s">
        <v>51</v>
      </c>
      <c r="B1" s="1" t="s">
        <v>37</v>
      </c>
      <c r="C1" s="1" t="s">
        <v>52</v>
      </c>
    </row>
    <row r="2" customFormat="false" ht="16.4" hidden="false" customHeight="false" outlineLevel="0" collapsed="false">
      <c r="A2" s="2" t="s">
        <v>53</v>
      </c>
      <c r="B2" s="2" t="s">
        <v>40</v>
      </c>
      <c r="C2" s="2" t="n">
        <v>1000</v>
      </c>
    </row>
    <row r="3" customFormat="false" ht="16.4" hidden="false" customHeight="false" outlineLevel="0" collapsed="false">
      <c r="A3" s="3" t="s">
        <v>54</v>
      </c>
      <c r="B3" s="3" t="s">
        <v>42</v>
      </c>
      <c r="C3" s="3" t="n">
        <v>300</v>
      </c>
    </row>
    <row r="4" customFormat="false" ht="16.4" hidden="false" customHeight="false" outlineLevel="0" collapsed="false">
      <c r="A4" s="2" t="s">
        <v>55</v>
      </c>
      <c r="B4" s="2" t="s">
        <v>42</v>
      </c>
      <c r="C4" s="2" t="n">
        <v>500</v>
      </c>
    </row>
    <row r="5" customFormat="false" ht="16.4" hidden="false" customHeight="false" outlineLevel="0" collapsed="false">
      <c r="A5" s="3" t="s">
        <v>56</v>
      </c>
      <c r="B5" s="3" t="s">
        <v>44</v>
      </c>
      <c r="C5" s="3" t="n">
        <v>1200</v>
      </c>
    </row>
    <row r="6" customFormat="false" ht="16.4" hidden="false" customHeight="false" outlineLevel="0" collapsed="false">
      <c r="A6" s="2" t="s">
        <v>57</v>
      </c>
      <c r="B6" s="2" t="s">
        <v>46</v>
      </c>
      <c r="C6" s="2" t="n">
        <v>1000</v>
      </c>
    </row>
    <row r="7" customFormat="false" ht="16.4" hidden="false" customHeight="false" outlineLevel="0" collapsed="false">
      <c r="A7" s="3" t="s">
        <v>58</v>
      </c>
      <c r="B7" s="3" t="s">
        <v>47</v>
      </c>
      <c r="C7" s="3" t="n">
        <v>600</v>
      </c>
    </row>
    <row r="8" customFormat="false" ht="16.4" hidden="false" customHeight="false" outlineLevel="0" collapsed="false">
      <c r="A8" s="2" t="s">
        <v>59</v>
      </c>
      <c r="B8" s="2" t="s">
        <v>48</v>
      </c>
      <c r="C8" s="2" t="n">
        <v>1500</v>
      </c>
    </row>
    <row r="9" customFormat="false" ht="16.4" hidden="false" customHeight="false" outlineLevel="0" collapsed="false">
      <c r="A9" s="3" t="s">
        <v>60</v>
      </c>
      <c r="B9" s="3" t="s">
        <v>49</v>
      </c>
      <c r="C9" s="3" t="n">
        <v>1000</v>
      </c>
    </row>
    <row r="10" customFormat="false" ht="16.4" hidden="false" customHeight="false" outlineLevel="0" collapsed="false">
      <c r="A10" s="2" t="s">
        <v>61</v>
      </c>
      <c r="B10" s="2" t="s">
        <v>50</v>
      </c>
      <c r="C10" s="2" t="n">
        <v>2100</v>
      </c>
    </row>
    <row r="11" customFormat="false" ht="16.4" hidden="false" customHeight="false" outlineLevel="0" collapsed="false">
      <c r="A11" s="3" t="s">
        <v>62</v>
      </c>
      <c r="B11" s="3" t="s">
        <v>63</v>
      </c>
      <c r="C11" s="3" t="n">
        <v>125</v>
      </c>
    </row>
  </sheetData>
  <autoFilter ref="A1:C1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5" min="1" style="0" width="24"/>
    <col collapsed="false" customWidth="true" hidden="false" outlineLevel="0" max="6" min="6" style="0" width="18"/>
  </cols>
  <sheetData>
    <row r="1" customFormat="false" ht="31.5" hidden="false" customHeight="true" outlineLevel="0" collapsed="false">
      <c r="A1" s="1" t="s">
        <v>37</v>
      </c>
      <c r="B1" s="1" t="s">
        <v>39</v>
      </c>
      <c r="C1" s="1" t="s">
        <v>64</v>
      </c>
      <c r="D1" s="1" t="s">
        <v>65</v>
      </c>
      <c r="E1" s="1" t="s">
        <v>66</v>
      </c>
      <c r="F1" s="1" t="s">
        <v>67</v>
      </c>
    </row>
    <row r="2" customFormat="false" ht="16.4" hidden="false" customHeight="false" outlineLevel="0" collapsed="false">
      <c r="A2" s="6" t="str">
        <f aca="false">Invoices!A2</f>
        <v>INV-101</v>
      </c>
      <c r="B2" s="4" t="n">
        <f aca="false">Invoices!C2</f>
        <v>1000</v>
      </c>
      <c r="C2" s="4" t="n">
        <f aca="false">SUMIF(Payments!$B$2:$B$11,A2,Payments!$C$2:$C$11)</f>
        <v>1000</v>
      </c>
      <c r="D2" s="4" t="n">
        <f aca="false">B2-C2</f>
        <v>0</v>
      </c>
      <c r="E2" s="6" t="str">
        <f aca="false">IF(D2&gt;0,"OPEN",IF(D2&lt;0,"OVERPAID","SETTLED"))</f>
        <v>SETTLED</v>
      </c>
      <c r="F2" s="2" t="s">
        <v>68</v>
      </c>
    </row>
    <row r="3" customFormat="false" ht="16.4" hidden="false" customHeight="false" outlineLevel="0" collapsed="false">
      <c r="A3" s="7" t="str">
        <f aca="false">Invoices!A3</f>
        <v>INV-102</v>
      </c>
      <c r="B3" s="5" t="n">
        <f aca="false">Invoices!C3</f>
        <v>800</v>
      </c>
      <c r="C3" s="5" t="n">
        <f aca="false">SUMIF(Payments!$B$2:$B$11,A3,Payments!$C$2:$C$11)</f>
        <v>800</v>
      </c>
      <c r="D3" s="5" t="n">
        <f aca="false">B3-C3</f>
        <v>0</v>
      </c>
      <c r="E3" s="7" t="str">
        <f aca="false">IF(D3&gt;0,"OPEN",IF(D3&lt;0,"OVERPAID","SETTLED"))</f>
        <v>SETTLED</v>
      </c>
      <c r="F3" s="3" t="s">
        <v>68</v>
      </c>
    </row>
    <row r="4" customFormat="false" ht="16.4" hidden="false" customHeight="false" outlineLevel="0" collapsed="false">
      <c r="A4" s="6" t="str">
        <f aca="false">Invoices!A4</f>
        <v>INV-103</v>
      </c>
      <c r="B4" s="4" t="n">
        <f aca="false">Invoices!C4</f>
        <v>1200</v>
      </c>
      <c r="C4" s="4" t="n">
        <f aca="false">SUMIF(Payments!$B$2:$B$11,A4,Payments!$C$2:$C$11)</f>
        <v>1200</v>
      </c>
      <c r="D4" s="4" t="n">
        <f aca="false">B4-C4</f>
        <v>0</v>
      </c>
      <c r="E4" s="6" t="str">
        <f aca="false">IF(D4&gt;0,"OPEN",IF(D4&lt;0,"OVERPAID","SETTLED"))</f>
        <v>SETTLED</v>
      </c>
      <c r="F4" s="2" t="s">
        <v>68</v>
      </c>
    </row>
    <row r="5" customFormat="false" ht="16.4" hidden="false" customHeight="false" outlineLevel="0" collapsed="false">
      <c r="A5" s="7" t="str">
        <f aca="false">Invoices!A5</f>
        <v>INV-104</v>
      </c>
      <c r="B5" s="5" t="n">
        <f aca="false">Invoices!C5</f>
        <v>1500</v>
      </c>
      <c r="C5" s="5" t="n">
        <f aca="false">SUMIF(Payments!$B$2:$B$11,A5,Payments!$C$2:$C$11)</f>
        <v>1000</v>
      </c>
      <c r="D5" s="5" t="n">
        <f aca="false">B5-C5</f>
        <v>500</v>
      </c>
      <c r="E5" s="7" t="str">
        <f aca="false">IF(D5&gt;0,"OPEN",IF(D5&lt;0,"OVERPAID","SETTLED"))</f>
        <v>OPEN</v>
      </c>
      <c r="F5" s="3" t="s">
        <v>68</v>
      </c>
    </row>
    <row r="6" customFormat="false" ht="16.4" hidden="false" customHeight="false" outlineLevel="0" collapsed="false">
      <c r="A6" s="6" t="str">
        <f aca="false">Invoices!A6</f>
        <v>INV-105</v>
      </c>
      <c r="B6" s="4" t="n">
        <f aca="false">Invoices!C6</f>
        <v>600</v>
      </c>
      <c r="C6" s="4" t="n">
        <f aca="false">SUMIF(Payments!$B$2:$B$11,A6,Payments!$C$2:$C$11)</f>
        <v>600</v>
      </c>
      <c r="D6" s="4" t="n">
        <f aca="false">B6-C6</f>
        <v>0</v>
      </c>
      <c r="E6" s="6" t="str">
        <f aca="false">IF(D6&gt;0,"OPEN",IF(D6&lt;0,"OVERPAID","SETTLED"))</f>
        <v>SETTLED</v>
      </c>
      <c r="F6" s="2" t="s">
        <v>68</v>
      </c>
    </row>
    <row r="7" customFormat="false" ht="16.4" hidden="false" customHeight="false" outlineLevel="0" collapsed="false">
      <c r="A7" s="7" t="str">
        <f aca="false">Invoices!A7</f>
        <v>INV-106</v>
      </c>
      <c r="B7" s="5" t="n">
        <f aca="false">Invoices!C7</f>
        <v>2000</v>
      </c>
      <c r="C7" s="5" t="n">
        <f aca="false">SUMIF(Payments!$B$2:$B$11,A7,Payments!$C$2:$C$11)</f>
        <v>1500</v>
      </c>
      <c r="D7" s="5" t="n">
        <f aca="false">B7-C7</f>
        <v>500</v>
      </c>
      <c r="E7" s="7" t="str">
        <f aca="false">IF(D7&gt;0,"OPEN",IF(D7&lt;0,"OVERPAID","SETTLED"))</f>
        <v>OPEN</v>
      </c>
      <c r="F7" s="3" t="s">
        <v>68</v>
      </c>
    </row>
    <row r="8" customFormat="false" ht="16.4" hidden="false" customHeight="false" outlineLevel="0" collapsed="false">
      <c r="A8" s="6" t="str">
        <f aca="false">Invoices!A8</f>
        <v>INV-107</v>
      </c>
      <c r="B8" s="4" t="n">
        <f aca="false">Invoices!C8</f>
        <v>1100</v>
      </c>
      <c r="C8" s="4" t="n">
        <f aca="false">SUMIF(Payments!$B$2:$B$11,A8,Payments!$C$2:$C$11)</f>
        <v>1000</v>
      </c>
      <c r="D8" s="4" t="n">
        <f aca="false">B8-C8</f>
        <v>100</v>
      </c>
      <c r="E8" s="6" t="str">
        <f aca="false">IF(D8&gt;0,"OPEN",IF(D8&lt;0,"OVERPAID","SETTLED"))</f>
        <v>OPEN</v>
      </c>
      <c r="F8" s="2" t="s">
        <v>68</v>
      </c>
    </row>
    <row r="9" customFormat="false" ht="16.4" hidden="false" customHeight="false" outlineLevel="0" collapsed="false">
      <c r="A9" s="7" t="str">
        <f aca="false">Invoices!A9</f>
        <v>INV-108</v>
      </c>
      <c r="B9" s="5" t="n">
        <f aca="false">Invoices!C9</f>
        <v>2000</v>
      </c>
      <c r="C9" s="5" t="n">
        <f aca="false">SUMIF(Payments!$B$2:$B$11,A9,Payments!$C$2:$C$11)</f>
        <v>2100</v>
      </c>
      <c r="D9" s="5" t="n">
        <f aca="false">B9-C9</f>
        <v>-100</v>
      </c>
      <c r="E9" s="7" t="str">
        <f aca="false">IF(D9&gt;0,"OPEN",IF(D9&lt;0,"OVERPAID","SETTLED"))</f>
        <v>OVERPAID</v>
      </c>
      <c r="F9" s="3" t="s">
        <v>68</v>
      </c>
    </row>
  </sheetData>
  <autoFilter ref="A1:F9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tableParts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4" min="1" style="0" width="24"/>
  </cols>
  <sheetData>
    <row r="1" customFormat="false" ht="31.5" hidden="false" customHeight="true" outlineLevel="0" collapsed="false">
      <c r="A1" s="1" t="s">
        <v>51</v>
      </c>
      <c r="B1" s="1" t="s">
        <v>37</v>
      </c>
      <c r="C1" s="1" t="s">
        <v>69</v>
      </c>
      <c r="D1" s="1" t="s">
        <v>70</v>
      </c>
    </row>
    <row r="2" customFormat="false" ht="16.4" hidden="false" customHeight="false" outlineLevel="0" collapsed="false">
      <c r="A2" s="6" t="str">
        <f aca="false">Payments!A2</f>
        <v>PAY-1</v>
      </c>
      <c r="B2" s="6" t="str">
        <f aca="false">Payments!B2</f>
        <v>INV-101</v>
      </c>
      <c r="C2" s="6" t="n">
        <f aca="false">Payments!C2</f>
        <v>1000</v>
      </c>
      <c r="D2" s="6" t="str">
        <f aca="false">IF(COUNTIF(Invoices!$A$2:$A$9,B2)=0,"ORPHAN","MATCHED")</f>
        <v>MATCHED</v>
      </c>
    </row>
    <row r="3" customFormat="false" ht="16.4" hidden="false" customHeight="false" outlineLevel="0" collapsed="false">
      <c r="A3" s="7" t="str">
        <f aca="false">Payments!A3</f>
        <v>PAY-2</v>
      </c>
      <c r="B3" s="7" t="str">
        <f aca="false">Payments!B3</f>
        <v>INV-102</v>
      </c>
      <c r="C3" s="7" t="n">
        <f aca="false">Payments!C3</f>
        <v>300</v>
      </c>
      <c r="D3" s="7" t="str">
        <f aca="false">IF(COUNTIF(Invoices!$A$2:$A$9,B3)=0,"ORPHAN","MATCHED")</f>
        <v>MATCHED</v>
      </c>
    </row>
    <row r="4" customFormat="false" ht="16.4" hidden="false" customHeight="false" outlineLevel="0" collapsed="false">
      <c r="A4" s="6" t="str">
        <f aca="false">Payments!A4</f>
        <v>PAY-3</v>
      </c>
      <c r="B4" s="6" t="str">
        <f aca="false">Payments!B4</f>
        <v>INV-102</v>
      </c>
      <c r="C4" s="6" t="n">
        <f aca="false">Payments!C4</f>
        <v>500</v>
      </c>
      <c r="D4" s="6" t="str">
        <f aca="false">IF(COUNTIF(Invoices!$A$2:$A$9,B4)=0,"ORPHAN","MATCHED")</f>
        <v>MATCHED</v>
      </c>
    </row>
    <row r="5" customFormat="false" ht="16.4" hidden="false" customHeight="false" outlineLevel="0" collapsed="false">
      <c r="A5" s="7" t="str">
        <f aca="false">Payments!A5</f>
        <v>PAY-4</v>
      </c>
      <c r="B5" s="7" t="str">
        <f aca="false">Payments!B5</f>
        <v>INV-103</v>
      </c>
      <c r="C5" s="7" t="n">
        <f aca="false">Payments!C5</f>
        <v>1200</v>
      </c>
      <c r="D5" s="7" t="str">
        <f aca="false">IF(COUNTIF(Invoices!$A$2:$A$9,B5)=0,"ORPHAN","MATCHED")</f>
        <v>MATCHED</v>
      </c>
    </row>
    <row r="6" customFormat="false" ht="16.4" hidden="false" customHeight="false" outlineLevel="0" collapsed="false">
      <c r="A6" s="6" t="str">
        <f aca="false">Payments!A6</f>
        <v>PAY-5</v>
      </c>
      <c r="B6" s="6" t="str">
        <f aca="false">Payments!B6</f>
        <v>INV-104</v>
      </c>
      <c r="C6" s="6" t="n">
        <f aca="false">Payments!C6</f>
        <v>1000</v>
      </c>
      <c r="D6" s="6" t="str">
        <f aca="false">IF(COUNTIF(Invoices!$A$2:$A$9,B6)=0,"ORPHAN","MATCHED")</f>
        <v>MATCHED</v>
      </c>
    </row>
    <row r="7" customFormat="false" ht="16.4" hidden="false" customHeight="false" outlineLevel="0" collapsed="false">
      <c r="A7" s="7" t="str">
        <f aca="false">Payments!A7</f>
        <v>PAY-6</v>
      </c>
      <c r="B7" s="7" t="str">
        <f aca="false">Payments!B7</f>
        <v>INV-105</v>
      </c>
      <c r="C7" s="7" t="n">
        <f aca="false">Payments!C7</f>
        <v>600</v>
      </c>
      <c r="D7" s="7" t="str">
        <f aca="false">IF(COUNTIF(Invoices!$A$2:$A$9,B7)=0,"ORPHAN","MATCHED")</f>
        <v>MATCHED</v>
      </c>
    </row>
    <row r="8" customFormat="false" ht="16.4" hidden="false" customHeight="false" outlineLevel="0" collapsed="false">
      <c r="A8" s="6" t="str">
        <f aca="false">Payments!A8</f>
        <v>PAY-7</v>
      </c>
      <c r="B8" s="6" t="str">
        <f aca="false">Payments!B8</f>
        <v>INV-106</v>
      </c>
      <c r="C8" s="6" t="n">
        <f aca="false">Payments!C8</f>
        <v>1500</v>
      </c>
      <c r="D8" s="6" t="str">
        <f aca="false">IF(COUNTIF(Invoices!$A$2:$A$9,B8)=0,"ORPHAN","MATCHED")</f>
        <v>MATCHED</v>
      </c>
    </row>
    <row r="9" customFormat="false" ht="16.4" hidden="false" customHeight="false" outlineLevel="0" collapsed="false">
      <c r="A9" s="7" t="str">
        <f aca="false">Payments!A9</f>
        <v>PAY-8</v>
      </c>
      <c r="B9" s="7" t="str">
        <f aca="false">Payments!B9</f>
        <v>INV-107</v>
      </c>
      <c r="C9" s="7" t="n">
        <f aca="false">Payments!C9</f>
        <v>1000</v>
      </c>
      <c r="D9" s="7" t="str">
        <f aca="false">IF(COUNTIF(Invoices!$A$2:$A$9,B9)=0,"ORPHAN","MATCHED")</f>
        <v>MATCHED</v>
      </c>
    </row>
    <row r="10" customFormat="false" ht="16.4" hidden="false" customHeight="false" outlineLevel="0" collapsed="false">
      <c r="A10" s="6" t="str">
        <f aca="false">Payments!A10</f>
        <v>PAY-9</v>
      </c>
      <c r="B10" s="6" t="str">
        <f aca="false">Payments!B10</f>
        <v>INV-108</v>
      </c>
      <c r="C10" s="6" t="n">
        <f aca="false">Payments!C10</f>
        <v>2100</v>
      </c>
      <c r="D10" s="6" t="str">
        <f aca="false">IF(COUNTIF(Invoices!$A$2:$A$9,B10)=0,"ORPHAN","MATCHED")</f>
        <v>MATCHED</v>
      </c>
    </row>
    <row r="11" customFormat="false" ht="16.4" hidden="false" customHeight="false" outlineLevel="0" collapsed="false">
      <c r="A11" s="7" t="str">
        <f aca="false">Payments!A11</f>
        <v>PAY-10</v>
      </c>
      <c r="B11" s="7" t="str">
        <f aca="false">Payments!B11</f>
        <v>INV-999</v>
      </c>
      <c r="C11" s="7" t="n">
        <f aca="false">Payments!C11</f>
        <v>125</v>
      </c>
      <c r="D11" s="7" t="str">
        <f aca="false">IF(COUNTIF(Invoices!$A$2:$A$9,B11)=0,"ORPHAN","MATCHED")</f>
        <v>ORPHAN</v>
      </c>
    </row>
  </sheetData>
  <autoFilter ref="A1:D1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2026-10-26T07:24:58Z</dcterms:created>
  <dc:creator>openpyxl</dc:creator>
  <dc:description/>
  <dc:language>en-US</dc:language>
  <cp:lastModifiedBy/>
  <dcterms:modified xsi:type="dcterms:W3CDTF">2026-10-26T07:24:58Z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