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Dashboard" sheetId="2" state="visible" r:id="rId4"/>
    <sheet name="Raw" sheetId="3" state="visible" r:id="rId5"/>
    <sheet name="Owners" sheetId="4" state="visible" r:id="rId6"/>
    <sheet name="Prepared" sheetId="5" state="visible" r:id="rId7"/>
  </sheets>
  <definedNames>
    <definedName function="false" hidden="true" localSheetId="1" name="_xlnm._FilterDatabase" vbProcedure="false">Dashboard!$A$1:$D$13</definedName>
    <definedName function="false" hidden="true" localSheetId="3" name="_xlnm._FilterDatabase" vbProcedure="false">Owners!$A$1:$B$4</definedName>
    <definedName function="false" hidden="true" localSheetId="4" name="_xlnm._FilterDatabase" vbProcedure="false">Prepared!$A$1:$F$49</definedName>
    <definedName function="false" hidden="true" localSheetId="2" name="_xlnm._FilterDatabase" vbProcedure="false">Raw!$A$1:$F$49</definedName>
    <definedName function="false" hidden="true" localSheetId="0" name="_xlnm._FilterDatabase" vbProcedure="false">Start!$A$1:$B$11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<sst xmlns="http://schemas.openxmlformats.org/spreadsheetml/2006/main" count="207" uniqueCount="109">
  <si>
    <t xml:space="preserve">BA DATA LAB</t>
  </si>
  <si>
    <t xml:space="preserve">Returns operations</t>
  </si>
  <si>
    <t xml:space="preserve">Mode</t>
  </si>
  <si>
    <t xml:space="preserve">COMPLETED ANSWER</t>
  </si>
  <si>
    <t xml:space="preserve">Source</t>
  </si>
  <si>
    <t xml:space="preserve">Fictional deterministic training data. No real customer information.</t>
  </si>
  <si>
    <t xml:space="preserve">Workflow</t>
  </si>
  <si>
    <t xml:space="preserve">Keep Raw data unchanged. Enter formulas in Prepared or Analysis. Check totals and explain the business decision.</t>
  </si>
  <si>
    <t xml:space="preserve">Task 1</t>
  </si>
  <si>
    <t xml:space="preserve">In Prepared clean Channel using LOWER(TRIM()). Keep source values in Raw.</t>
  </si>
  <si>
    <t xml:space="preserve">Task 2</t>
  </si>
  <si>
    <t xml:space="preserve">Use VLOOKUP with exact match to map each cleaned channel to an owner; display UNMAPPED for missing keys.</t>
  </si>
  <si>
    <t xml:space="preserve">Task 3</t>
  </si>
  <si>
    <t xml:space="preserve">Calculate handling cost = minutes / 60 × hourly cost. Flag refund_days &gt; 4, including the exactly-4 boundary.</t>
  </si>
  <si>
    <t xml:space="preserve">Task 4</t>
  </si>
  <si>
    <t xml:space="preserve">Create a pivot from Prepared: channel as rows, count case_id, sum handling_cost and average refund_days. Refresh when source changes.</t>
  </si>
  <si>
    <t xml:space="preserve">Task 5</t>
  </si>
  <si>
    <t xml:space="preserve">Build a chart of cases by channel. Recommend an intervention using SLA rate, volume and cost together.</t>
  </si>
  <si>
    <t xml:space="preserve">Formula compatibility</t>
  </si>
  <si>
    <t xml:space="preserve">Uses SUMIF, IF, IFERROR, VLOOKUP, TRIM and LOWER; open in Excel/LibreOffice to recalculate.</t>
  </si>
  <si>
    <t xml:space="preserve">Self-review</t>
  </si>
  <si>
    <t xml:space="preserve">Check boundaries, missing keys and duplicates; trace totals to source data before recommending a change.</t>
  </si>
  <si>
    <t xml:space="preserve">Metric / channel</t>
  </si>
  <si>
    <t xml:space="preserve">Value / cases</t>
  </si>
  <si>
    <t xml:space="preserve">Handling cost</t>
  </si>
  <si>
    <t xml:space="preserve">SLA breaches</t>
  </si>
  <si>
    <t xml:space="preserve">Total cases</t>
  </si>
  <si>
    <t xml:space="preserve">Total handling cost</t>
  </si>
  <si>
    <t xml:space="preserve">Total SLA breaches</t>
  </si>
  <si>
    <t xml:space="preserve">Breach rate</t>
  </si>
  <si>
    <t xml:space="preserve">Channel</t>
  </si>
  <si>
    <t xml:space="preserve">Cases</t>
  </si>
  <si>
    <t xml:space="preserve">email</t>
  </si>
  <si>
    <t xml:space="preserve">web</t>
  </si>
  <si>
    <t xml:space="preserve">phone</t>
  </si>
  <si>
    <t xml:space="preserve">Recommendation</t>
  </si>
  <si>
    <t xml:space="preserve">Enter a reasoned action; do not infer root cause from channel alone.</t>
  </si>
  <si>
    <t xml:space="preserve">Check</t>
  </si>
  <si>
    <t xml:space="preserve">Expected: 48 cases, 24 breaches; total cost £170.40.</t>
  </si>
  <si>
    <t xml:space="preserve">Pivot instructions</t>
  </si>
  <si>
    <t xml:space="preserve">Select Prepared table → Insert PivotTable → channel rows; count case_id, sum handling_cost, average refund_days. Answer summary above is formula-driven, not a native PivotTable.</t>
  </si>
  <si>
    <t xml:space="preserve">case_id</t>
  </si>
  <si>
    <t xml:space="preserve">channel</t>
  </si>
  <si>
    <t xml:space="preserve">reason</t>
  </si>
  <si>
    <t xml:space="preserve">refund_days</t>
  </si>
  <si>
    <t xml:space="preserve">handling_minutes</t>
  </si>
  <si>
    <t xml:space="preserve">hourly_cost</t>
  </si>
  <si>
    <t xml:space="preserve">RET-1001</t>
  </si>
  <si>
    <t xml:space="preserve"> Email </t>
  </si>
  <si>
    <t xml:space="preserve">Damaged</t>
  </si>
  <si>
    <t xml:space="preserve">RET-1002</t>
  </si>
  <si>
    <t xml:space="preserve">WEB</t>
  </si>
  <si>
    <t xml:space="preserve">Changed mind</t>
  </si>
  <si>
    <t xml:space="preserve">RET-1003</t>
  </si>
  <si>
    <t xml:space="preserve"> phone </t>
  </si>
  <si>
    <t xml:space="preserve">Wrong item</t>
  </si>
  <si>
    <t xml:space="preserve">RET-1004</t>
  </si>
  <si>
    <t xml:space="preserve">Late delivery</t>
  </si>
  <si>
    <t xml:space="preserve">RET-1005</t>
  </si>
  <si>
    <t xml:space="preserve">RET-1006</t>
  </si>
  <si>
    <t xml:space="preserve">RET-1007</t>
  </si>
  <si>
    <t xml:space="preserve">RET-1008</t>
  </si>
  <si>
    <t xml:space="preserve">RET-1009</t>
  </si>
  <si>
    <t xml:space="preserve">RET-1010</t>
  </si>
  <si>
    <t xml:space="preserve">RET-1011</t>
  </si>
  <si>
    <t xml:space="preserve">RET-1012</t>
  </si>
  <si>
    <t xml:space="preserve">RET-1013</t>
  </si>
  <si>
    <t xml:space="preserve">RET-1014</t>
  </si>
  <si>
    <t xml:space="preserve">RET-1015</t>
  </si>
  <si>
    <t xml:space="preserve">RET-1016</t>
  </si>
  <si>
    <t xml:space="preserve">RET-1017</t>
  </si>
  <si>
    <t xml:space="preserve">RET-1018</t>
  </si>
  <si>
    <t xml:space="preserve">RET-1019</t>
  </si>
  <si>
    <t xml:space="preserve">RET-1020</t>
  </si>
  <si>
    <t xml:space="preserve">RET-1021</t>
  </si>
  <si>
    <t xml:space="preserve">RET-1022</t>
  </si>
  <si>
    <t xml:space="preserve">RET-1023</t>
  </si>
  <si>
    <t xml:space="preserve">RET-1024</t>
  </si>
  <si>
    <t xml:space="preserve">RET-1025</t>
  </si>
  <si>
    <t xml:space="preserve">RET-1026</t>
  </si>
  <si>
    <t xml:space="preserve">RET-1027</t>
  </si>
  <si>
    <t xml:space="preserve">RET-1028</t>
  </si>
  <si>
    <t xml:space="preserve">RET-1029</t>
  </si>
  <si>
    <t xml:space="preserve">RET-1030</t>
  </si>
  <si>
    <t xml:space="preserve">RET-1031</t>
  </si>
  <si>
    <t xml:space="preserve">RET-1032</t>
  </si>
  <si>
    <t xml:space="preserve">RET-1033</t>
  </si>
  <si>
    <t xml:space="preserve">RET-1034</t>
  </si>
  <si>
    <t xml:space="preserve">RET-1035</t>
  </si>
  <si>
    <t xml:space="preserve">RET-1036</t>
  </si>
  <si>
    <t xml:space="preserve">RET-1037</t>
  </si>
  <si>
    <t xml:space="preserve">RET-1038</t>
  </si>
  <si>
    <t xml:space="preserve">RET-1039</t>
  </si>
  <si>
    <t xml:space="preserve">RET-1040</t>
  </si>
  <si>
    <t xml:space="preserve">RET-1041</t>
  </si>
  <si>
    <t xml:space="preserve">RET-1042</t>
  </si>
  <si>
    <t xml:space="preserve">RET-1043</t>
  </si>
  <si>
    <t xml:space="preserve">RET-1044</t>
  </si>
  <si>
    <t xml:space="preserve">RET-1045</t>
  </si>
  <si>
    <t xml:space="preserve">RET-1046</t>
  </si>
  <si>
    <t xml:space="preserve">RET-1047</t>
  </si>
  <si>
    <t xml:space="preserve">RET-1048</t>
  </si>
  <si>
    <t xml:space="preserve">owner</t>
  </si>
  <si>
    <t xml:space="preserve">Customer operations</t>
  </si>
  <si>
    <t xml:space="preserve">Digital operations</t>
  </si>
  <si>
    <t xml:space="preserve">Contact centre</t>
  </si>
  <si>
    <t xml:space="preserve">clean_channel</t>
  </si>
  <si>
    <t xml:space="preserve">handling_cost</t>
  </si>
  <si>
    <t xml:space="preserve">sla_breach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</si>
</sst>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£#,##0.00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ptos"/>
      <family val="0"/>
      <charset val="1"/>
    </font>
    <font>
      <sz val="11"/>
      <color rgb="FF1763AA"/>
      <name val="Aptos"/>
      <family val="0"/>
      <charset val="1"/>
    </font>
    <font>
      <sz val="11"/>
      <color rgb="FF111827"/>
      <name val="Aptos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6324F"/>
        <bgColor rgb="FF333333"/>
      </patternFill>
    </fill>
    <fill>
      <patternFill patternType="solid">
        <fgColor rgb="FFEFF6F8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6324F"/>
          <bgColor rgb="FF000000"/>
        </patternFill>
      </fill>
    </dxf>
    <dxf>
      <fill>
        <patternFill patternType="solid">
          <fgColor rgb="FFEFF6F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63A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11827"/>
          <bgColor rgb="FF000000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6" type="wholeTable"/>
      <tableStyleElement dxfId="7" type="firstColumnStripe"/>
      <tableStyleElement dxfId="8" type="firstRowStripe"/>
      <tableStyleElement dxfId="9" type="lastColumn"/>
      <tableStyleElement dxfId="10" type="firstColumn"/>
      <tableStyleElement dxfId="11" type="headerRow"/>
      <tableStyleElement dxfId="12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EFF6F8"/>
      <rgbColor rgb="FFCCFFFF"/>
      <rgbColor rgb="FF660066"/>
      <rgbColor rgb="FFFF8080"/>
      <rgbColor rgb="FF1763AA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6324F"/>
      <rgbColor rgb="FF339966"/>
      <rgbColor rgb="FF11182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Return cases by channel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Dashboard!B7</c:f>
              <c:strCache>
                <c:ptCount val="1"/>
                <c:pt idx="0">
                  <c:v>Cases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Dashboard!$A$8:$A$10</c:f>
              <c:strCache>
                <c:ptCount val="3"/>
                <c:pt idx="0">
                  <c:v>email</c:v>
                </c:pt>
                <c:pt idx="1">
                  <c:v>web</c:v>
                </c:pt>
                <c:pt idx="2">
                  <c:v>phone</c:v>
                </c:pt>
              </c:strCache>
            </c:strRef>
          </c:cat>
          <c:val>
            <c:numRef>
              <c:f>Dashboard!$B$8:$B$10</c:f>
              <c:numCache>
                <c:formatCode>General</c:formatCode>
                <c:ptCount val="3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</c:ser>
        <c:gapWidth val="150"/>
        <c:overlap val="0"/>
        <c:axId val="85287315"/>
        <c:axId val="54866384"/>
      </c:barChart>
      <c:catAx>
        <c:axId val="8528731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Category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4866384"/>
        <c:crosses val="autoZero"/>
        <c:auto val="1"/>
        <c:lblAlgn val="ctr"/>
        <c:lblOffset val="100"/>
        <c:noMultiLvlLbl val="0"/>
      </c:catAx>
      <c:valAx>
        <c:axId val="5486638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Value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287315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16</xdr:col>
      <xdr:colOff>473040</xdr:colOff>
      <xdr:row>13</xdr:row>
      <xdr:rowOff>171360</xdr:rowOff>
    </xdr:to>
    <xdr:graphicFrame>
      <xdr:nvGraphicFramePr>
        <xdr:cNvPr id="1" name="Chart 1"/>
        <xdr:cNvGraphicFramePr/>
      </xdr:nvGraphicFramePr>
      <xdr:xfrm>
        <a:off x="8999280" y="39996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ReturnsPrepared" displayName="ReturnsPrepared" ref="A1:F49" headerRowCount="1" totalsRowCount="0" totalsRowShown="0">
  <autoFilter ref="A1:F49"/>
  <tableColumns count="6">
    <tableColumn id="1" name="case_id"/>
    <tableColumn id="2" name="clean_channel"/>
    <tableColumn id="3" name="owner"/>
    <tableColumn id="4" name="refund_days"/>
    <tableColumn id="5" name="handling_cost"/>
    <tableColumn id="6" name="sla_breac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05"/>
  </cols>
  <sheetData>
    <row r="1" customFormat="false" ht="31.5" hidden="false" customHeight="true" outlineLevel="0" collapsed="false">
      <c r="A1" s="1" t="s">
        <v>0</v>
      </c>
      <c r="B1" s="1" t="s">
        <v>1</v>
      </c>
    </row>
    <row r="2" customFormat="false" ht="45.75" hidden="false" customHeight="true" outlineLevel="0" collapsed="false">
      <c r="A2" s="2" t="s">
        <v>2</v>
      </c>
      <c r="B2" s="2" t="s">
        <v>3</v>
      </c>
    </row>
    <row r="3" customFormat="false" ht="45.75" hidden="false" customHeight="true" outlineLevel="0" collapsed="false">
      <c r="A3" s="3" t="s">
        <v>4</v>
      </c>
      <c r="B3" s="3" t="s">
        <v>5</v>
      </c>
    </row>
    <row r="4" customFormat="false" ht="45.75" hidden="false" customHeight="true" outlineLevel="0" collapsed="false">
      <c r="A4" s="2" t="s">
        <v>6</v>
      </c>
      <c r="B4" s="2" t="s">
        <v>7</v>
      </c>
    </row>
    <row r="5" customFormat="false" ht="45.75" hidden="false" customHeight="true" outlineLevel="0" collapsed="false">
      <c r="A5" s="3" t="s">
        <v>8</v>
      </c>
      <c r="B5" s="3" t="s">
        <v>9</v>
      </c>
    </row>
    <row r="6" customFormat="false" ht="45.75" hidden="false" customHeight="true" outlineLevel="0" collapsed="false">
      <c r="A6" s="2" t="s">
        <v>10</v>
      </c>
      <c r="B6" s="2" t="s">
        <v>11</v>
      </c>
    </row>
    <row r="7" customFormat="false" ht="45.75" hidden="false" customHeight="true" outlineLevel="0" collapsed="false">
      <c r="A7" s="3" t="s">
        <v>12</v>
      </c>
      <c r="B7" s="3" t="s">
        <v>13</v>
      </c>
    </row>
    <row r="8" customFormat="false" ht="45.75" hidden="false" customHeight="true" outlineLevel="0" collapsed="false">
      <c r="A8" s="2" t="s">
        <v>14</v>
      </c>
      <c r="B8" s="2" t="s">
        <v>15</v>
      </c>
    </row>
    <row r="9" customFormat="false" ht="45.75" hidden="false" customHeight="true" outlineLevel="0" collapsed="false">
      <c r="A9" s="3" t="s">
        <v>16</v>
      </c>
      <c r="B9" s="3" t="s">
        <v>17</v>
      </c>
    </row>
    <row r="10" customFormat="false" ht="45.75" hidden="false" customHeight="true" outlineLevel="0" collapsed="false">
      <c r="A10" s="2" t="s">
        <v>18</v>
      </c>
      <c r="B10" s="2" t="s">
        <v>19</v>
      </c>
    </row>
    <row r="11" customFormat="false" ht="45.75" hidden="false" customHeight="true" outlineLevel="0" collapsed="false">
      <c r="A11" s="3" t="s">
        <v>20</v>
      </c>
      <c r="B11" s="3" t="s">
        <v>21</v>
      </c>
    </row>
  </sheetData>
  <autoFilter ref="A1:B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50"/>
    <col collapsed="false" customWidth="true" hidden="false" outlineLevel="0" max="4" min="3" style="0" width="24"/>
  </cols>
  <sheetData>
    <row r="1" customFormat="false" ht="31.5" hidden="false" customHeight="true" outlineLevel="0" collapsed="false">
      <c r="A1" s="1" t="s">
        <v>22</v>
      </c>
      <c r="B1" s="1" t="s">
        <v>23</v>
      </c>
      <c r="C1" s="1" t="s">
        <v>24</v>
      </c>
      <c r="D1" s="1" t="s">
        <v>25</v>
      </c>
    </row>
    <row r="2" customFormat="false" ht="16.4" hidden="false" customHeight="false" outlineLevel="0" collapsed="false">
      <c r="A2" s="2" t="s">
        <v>26</v>
      </c>
      <c r="B2" s="4" t="n">
        <f aca="false">COUNTA(Prepared!A2:A49)</f>
        <v>48</v>
      </c>
      <c r="C2" s="2"/>
      <c r="D2" s="2"/>
    </row>
    <row r="3" customFormat="false" ht="16.4" hidden="false" customHeight="false" outlineLevel="0" collapsed="false">
      <c r="A3" s="3" t="s">
        <v>27</v>
      </c>
      <c r="B3" s="5" t="n">
        <f aca="false">SUM(Prepared!E2:E49)</f>
        <v>170.4</v>
      </c>
      <c r="C3" s="3"/>
      <c r="D3" s="3"/>
    </row>
    <row r="4" customFormat="false" ht="16.4" hidden="false" customHeight="false" outlineLevel="0" collapsed="false">
      <c r="A4" s="2" t="s">
        <v>28</v>
      </c>
      <c r="B4" s="4" t="n">
        <f aca="false">SUM(Prepared!F2:F49)</f>
        <v>24</v>
      </c>
      <c r="C4" s="2"/>
      <c r="D4" s="2"/>
    </row>
    <row r="5" customFormat="false" ht="16.4" hidden="false" customHeight="false" outlineLevel="0" collapsed="false">
      <c r="A5" s="3" t="s">
        <v>29</v>
      </c>
      <c r="B5" s="6" t="n">
        <f aca="false">B4/B2</f>
        <v>0.5</v>
      </c>
      <c r="C5" s="3"/>
      <c r="D5" s="3"/>
    </row>
    <row r="6" customFormat="false" ht="15" hidden="false" customHeight="false" outlineLevel="0" collapsed="false">
      <c r="A6" s="2"/>
      <c r="B6" s="2"/>
      <c r="C6" s="2"/>
      <c r="D6" s="2"/>
    </row>
    <row r="7" customFormat="false" ht="16.4" hidden="false" customHeight="false" outlineLevel="0" collapsed="false">
      <c r="A7" s="3" t="s">
        <v>30</v>
      </c>
      <c r="B7" s="3" t="s">
        <v>31</v>
      </c>
      <c r="C7" s="3" t="s">
        <v>24</v>
      </c>
      <c r="D7" s="3" t="s">
        <v>25</v>
      </c>
    </row>
    <row r="8" customFormat="false" ht="16.4" hidden="false" customHeight="false" outlineLevel="0" collapsed="false">
      <c r="A8" s="2" t="s">
        <v>32</v>
      </c>
      <c r="B8" s="4" t="n">
        <f aca="false">COUNTIF(Prepared!B$2:B$49,A8)</f>
        <v>16</v>
      </c>
      <c r="C8" s="4" t="n">
        <f aca="false">SUMIF(Prepared!B$2:B$49,A8,Prepared!E$2:E$49)</f>
        <v>56</v>
      </c>
      <c r="D8" s="4" t="n">
        <f aca="false">SUMIF(Prepared!B$2:B$49,A8,Prepared!F$2:F$49)</f>
        <v>8</v>
      </c>
    </row>
    <row r="9" customFormat="false" ht="16.4" hidden="false" customHeight="false" outlineLevel="0" collapsed="false">
      <c r="A9" s="3" t="s">
        <v>33</v>
      </c>
      <c r="B9" s="7" t="n">
        <f aca="false">COUNTIF(Prepared!B$2:B$49,A9)</f>
        <v>16</v>
      </c>
      <c r="C9" s="7" t="n">
        <f aca="false">SUMIF(Prepared!B$2:B$49,A9,Prepared!E$2:E$49)</f>
        <v>56.8</v>
      </c>
      <c r="D9" s="7" t="n">
        <f aca="false">SUMIF(Prepared!B$2:B$49,A9,Prepared!F$2:F$49)</f>
        <v>8</v>
      </c>
    </row>
    <row r="10" customFormat="false" ht="16.4" hidden="false" customHeight="false" outlineLevel="0" collapsed="false">
      <c r="A10" s="2" t="s">
        <v>34</v>
      </c>
      <c r="B10" s="4" t="n">
        <f aca="false">COUNTIF(Prepared!B$2:B$49,A10)</f>
        <v>16</v>
      </c>
      <c r="C10" s="4" t="n">
        <f aca="false">SUMIF(Prepared!B$2:B$49,A10,Prepared!E$2:E$49)</f>
        <v>57.6</v>
      </c>
      <c r="D10" s="4" t="n">
        <f aca="false">SUMIF(Prepared!B$2:B$49,A10,Prepared!F$2:F$49)</f>
        <v>8</v>
      </c>
    </row>
    <row r="11" customFormat="false" ht="31.3" hidden="false" customHeight="false" outlineLevel="0" collapsed="false">
      <c r="A11" s="3" t="s">
        <v>35</v>
      </c>
      <c r="B11" s="3" t="s">
        <v>36</v>
      </c>
      <c r="C11" s="3"/>
      <c r="D11" s="3"/>
    </row>
    <row r="12" customFormat="false" ht="31.3" hidden="false" customHeight="false" outlineLevel="0" collapsed="false">
      <c r="A12" s="2" t="s">
        <v>37</v>
      </c>
      <c r="B12" s="2" t="s">
        <v>38</v>
      </c>
      <c r="C12" s="2"/>
      <c r="D12" s="2"/>
    </row>
    <row r="13" customFormat="false" ht="61.15" hidden="false" customHeight="false" outlineLevel="0" collapsed="false">
      <c r="A13" s="3" t="s">
        <v>39</v>
      </c>
      <c r="B13" s="3" t="s">
        <v>40</v>
      </c>
      <c r="C13" s="3"/>
      <c r="D13" s="3"/>
    </row>
  </sheetData>
  <autoFilter ref="A1:D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0" width="18"/>
  </cols>
  <sheetData>
    <row r="1" customFormat="false" ht="31.5" hidden="false" customHeight="true" outlineLevel="0" collapsed="false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</row>
    <row r="2" customFormat="false" ht="16.4" hidden="false" customHeight="false" outlineLevel="0" collapsed="false">
      <c r="A2" s="2" t="s">
        <v>47</v>
      </c>
      <c r="B2" s="2" t="s">
        <v>48</v>
      </c>
      <c r="C2" s="2" t="s">
        <v>49</v>
      </c>
      <c r="D2" s="2" t="n">
        <v>1</v>
      </c>
      <c r="E2" s="2" t="n">
        <v>5</v>
      </c>
      <c r="F2" s="2" t="n">
        <v>24</v>
      </c>
    </row>
    <row r="3" customFormat="false" ht="16.4" hidden="false" customHeight="false" outlineLevel="0" collapsed="false">
      <c r="A3" s="3" t="s">
        <v>50</v>
      </c>
      <c r="B3" s="3" t="s">
        <v>51</v>
      </c>
      <c r="C3" s="3" t="s">
        <v>52</v>
      </c>
      <c r="D3" s="3" t="n">
        <v>2</v>
      </c>
      <c r="E3" s="3" t="n">
        <v>7</v>
      </c>
      <c r="F3" s="3" t="n">
        <v>24</v>
      </c>
    </row>
    <row r="4" customFormat="false" ht="16.4" hidden="false" customHeight="false" outlineLevel="0" collapsed="false">
      <c r="A4" s="2" t="s">
        <v>53</v>
      </c>
      <c r="B4" s="2" t="s">
        <v>54</v>
      </c>
      <c r="C4" s="2" t="s">
        <v>55</v>
      </c>
      <c r="D4" s="2" t="n">
        <v>3</v>
      </c>
      <c r="E4" s="2" t="n">
        <v>9</v>
      </c>
      <c r="F4" s="2" t="n">
        <v>24</v>
      </c>
    </row>
    <row r="5" customFormat="false" ht="16.4" hidden="false" customHeight="false" outlineLevel="0" collapsed="false">
      <c r="A5" s="3" t="s">
        <v>56</v>
      </c>
      <c r="B5" s="3" t="s">
        <v>48</v>
      </c>
      <c r="C5" s="3" t="s">
        <v>57</v>
      </c>
      <c r="D5" s="3" t="n">
        <v>4</v>
      </c>
      <c r="E5" s="3" t="n">
        <v>11</v>
      </c>
      <c r="F5" s="3" t="n">
        <v>24</v>
      </c>
    </row>
    <row r="6" customFormat="false" ht="16.4" hidden="false" customHeight="false" outlineLevel="0" collapsed="false">
      <c r="A6" s="2" t="s">
        <v>58</v>
      </c>
      <c r="B6" s="2" t="s">
        <v>51</v>
      </c>
      <c r="C6" s="2" t="s">
        <v>49</v>
      </c>
      <c r="D6" s="2" t="n">
        <v>5</v>
      </c>
      <c r="E6" s="2" t="n">
        <v>13</v>
      </c>
      <c r="F6" s="2" t="n">
        <v>24</v>
      </c>
    </row>
    <row r="7" customFormat="false" ht="16.4" hidden="false" customHeight="false" outlineLevel="0" collapsed="false">
      <c r="A7" s="3" t="s">
        <v>59</v>
      </c>
      <c r="B7" s="3" t="s">
        <v>54</v>
      </c>
      <c r="C7" s="3" t="s">
        <v>52</v>
      </c>
      <c r="D7" s="3" t="n">
        <v>6</v>
      </c>
      <c r="E7" s="3" t="n">
        <v>5</v>
      </c>
      <c r="F7" s="3" t="n">
        <v>24</v>
      </c>
    </row>
    <row r="8" customFormat="false" ht="16.4" hidden="false" customHeight="false" outlineLevel="0" collapsed="false">
      <c r="A8" s="2" t="s">
        <v>60</v>
      </c>
      <c r="B8" s="2" t="s">
        <v>48</v>
      </c>
      <c r="C8" s="2" t="s">
        <v>55</v>
      </c>
      <c r="D8" s="2" t="n">
        <v>7</v>
      </c>
      <c r="E8" s="2" t="n">
        <v>7</v>
      </c>
      <c r="F8" s="2" t="n">
        <v>24</v>
      </c>
    </row>
    <row r="9" customFormat="false" ht="16.4" hidden="false" customHeight="false" outlineLevel="0" collapsed="false">
      <c r="A9" s="3" t="s">
        <v>61</v>
      </c>
      <c r="B9" s="3" t="s">
        <v>51</v>
      </c>
      <c r="C9" s="3" t="s">
        <v>57</v>
      </c>
      <c r="D9" s="3" t="n">
        <v>8</v>
      </c>
      <c r="E9" s="3" t="n">
        <v>9</v>
      </c>
      <c r="F9" s="3" t="n">
        <v>24</v>
      </c>
    </row>
    <row r="10" customFormat="false" ht="16.4" hidden="false" customHeight="false" outlineLevel="0" collapsed="false">
      <c r="A10" s="2" t="s">
        <v>62</v>
      </c>
      <c r="B10" s="2" t="s">
        <v>54</v>
      </c>
      <c r="C10" s="2" t="s">
        <v>49</v>
      </c>
      <c r="D10" s="2" t="n">
        <v>1</v>
      </c>
      <c r="E10" s="2" t="n">
        <v>11</v>
      </c>
      <c r="F10" s="2" t="n">
        <v>24</v>
      </c>
    </row>
    <row r="11" customFormat="false" ht="16.4" hidden="false" customHeight="false" outlineLevel="0" collapsed="false">
      <c r="A11" s="3" t="s">
        <v>63</v>
      </c>
      <c r="B11" s="3" t="s">
        <v>48</v>
      </c>
      <c r="C11" s="3" t="s">
        <v>52</v>
      </c>
      <c r="D11" s="3" t="n">
        <v>2</v>
      </c>
      <c r="E11" s="3" t="n">
        <v>13</v>
      </c>
      <c r="F11" s="3" t="n">
        <v>24</v>
      </c>
    </row>
    <row r="12" customFormat="false" ht="16.4" hidden="false" customHeight="false" outlineLevel="0" collapsed="false">
      <c r="A12" s="2" t="s">
        <v>64</v>
      </c>
      <c r="B12" s="2" t="s">
        <v>51</v>
      </c>
      <c r="C12" s="2" t="s">
        <v>55</v>
      </c>
      <c r="D12" s="2" t="n">
        <v>3</v>
      </c>
      <c r="E12" s="2" t="n">
        <v>5</v>
      </c>
      <c r="F12" s="2" t="n">
        <v>24</v>
      </c>
    </row>
    <row r="13" customFormat="false" ht="16.4" hidden="false" customHeight="false" outlineLevel="0" collapsed="false">
      <c r="A13" s="3" t="s">
        <v>65</v>
      </c>
      <c r="B13" s="3" t="s">
        <v>54</v>
      </c>
      <c r="C13" s="3" t="s">
        <v>57</v>
      </c>
      <c r="D13" s="3" t="n">
        <v>4</v>
      </c>
      <c r="E13" s="3" t="n">
        <v>7</v>
      </c>
      <c r="F13" s="3" t="n">
        <v>24</v>
      </c>
    </row>
    <row r="14" customFormat="false" ht="16.4" hidden="false" customHeight="false" outlineLevel="0" collapsed="false">
      <c r="A14" s="2" t="s">
        <v>66</v>
      </c>
      <c r="B14" s="2" t="s">
        <v>48</v>
      </c>
      <c r="C14" s="2" t="s">
        <v>49</v>
      </c>
      <c r="D14" s="2" t="n">
        <v>5</v>
      </c>
      <c r="E14" s="2" t="n">
        <v>9</v>
      </c>
      <c r="F14" s="2" t="n">
        <v>24</v>
      </c>
    </row>
    <row r="15" customFormat="false" ht="16.4" hidden="false" customHeight="false" outlineLevel="0" collapsed="false">
      <c r="A15" s="3" t="s">
        <v>67</v>
      </c>
      <c r="B15" s="3" t="s">
        <v>51</v>
      </c>
      <c r="C15" s="3" t="s">
        <v>52</v>
      </c>
      <c r="D15" s="3" t="n">
        <v>6</v>
      </c>
      <c r="E15" s="3" t="n">
        <v>11</v>
      </c>
      <c r="F15" s="3" t="n">
        <v>24</v>
      </c>
    </row>
    <row r="16" customFormat="false" ht="16.4" hidden="false" customHeight="false" outlineLevel="0" collapsed="false">
      <c r="A16" s="2" t="s">
        <v>68</v>
      </c>
      <c r="B16" s="2" t="s">
        <v>54</v>
      </c>
      <c r="C16" s="2" t="s">
        <v>55</v>
      </c>
      <c r="D16" s="2" t="n">
        <v>7</v>
      </c>
      <c r="E16" s="2" t="n">
        <v>13</v>
      </c>
      <c r="F16" s="2" t="n">
        <v>24</v>
      </c>
    </row>
    <row r="17" customFormat="false" ht="16.4" hidden="false" customHeight="false" outlineLevel="0" collapsed="false">
      <c r="A17" s="3" t="s">
        <v>69</v>
      </c>
      <c r="B17" s="3" t="s">
        <v>48</v>
      </c>
      <c r="C17" s="3" t="s">
        <v>57</v>
      </c>
      <c r="D17" s="3" t="n">
        <v>8</v>
      </c>
      <c r="E17" s="3" t="n">
        <v>5</v>
      </c>
      <c r="F17" s="3" t="n">
        <v>24</v>
      </c>
    </row>
    <row r="18" customFormat="false" ht="16.4" hidden="false" customHeight="false" outlineLevel="0" collapsed="false">
      <c r="A18" s="2" t="s">
        <v>70</v>
      </c>
      <c r="B18" s="2" t="s">
        <v>51</v>
      </c>
      <c r="C18" s="2" t="s">
        <v>49</v>
      </c>
      <c r="D18" s="2" t="n">
        <v>1</v>
      </c>
      <c r="E18" s="2" t="n">
        <v>7</v>
      </c>
      <c r="F18" s="2" t="n">
        <v>24</v>
      </c>
    </row>
    <row r="19" customFormat="false" ht="16.4" hidden="false" customHeight="false" outlineLevel="0" collapsed="false">
      <c r="A19" s="3" t="s">
        <v>71</v>
      </c>
      <c r="B19" s="3" t="s">
        <v>54</v>
      </c>
      <c r="C19" s="3" t="s">
        <v>52</v>
      </c>
      <c r="D19" s="3" t="n">
        <v>2</v>
      </c>
      <c r="E19" s="3" t="n">
        <v>9</v>
      </c>
      <c r="F19" s="3" t="n">
        <v>24</v>
      </c>
    </row>
    <row r="20" customFormat="false" ht="16.4" hidden="false" customHeight="false" outlineLevel="0" collapsed="false">
      <c r="A20" s="2" t="s">
        <v>72</v>
      </c>
      <c r="B20" s="2" t="s">
        <v>48</v>
      </c>
      <c r="C20" s="2" t="s">
        <v>55</v>
      </c>
      <c r="D20" s="2" t="n">
        <v>3</v>
      </c>
      <c r="E20" s="2" t="n">
        <v>11</v>
      </c>
      <c r="F20" s="2" t="n">
        <v>24</v>
      </c>
    </row>
    <row r="21" customFormat="false" ht="16.4" hidden="false" customHeight="false" outlineLevel="0" collapsed="false">
      <c r="A21" s="3" t="s">
        <v>73</v>
      </c>
      <c r="B21" s="3" t="s">
        <v>51</v>
      </c>
      <c r="C21" s="3" t="s">
        <v>57</v>
      </c>
      <c r="D21" s="3" t="n">
        <v>4</v>
      </c>
      <c r="E21" s="3" t="n">
        <v>13</v>
      </c>
      <c r="F21" s="3" t="n">
        <v>24</v>
      </c>
    </row>
    <row r="22" customFormat="false" ht="16.4" hidden="false" customHeight="false" outlineLevel="0" collapsed="false">
      <c r="A22" s="2" t="s">
        <v>74</v>
      </c>
      <c r="B22" s="2" t="s">
        <v>54</v>
      </c>
      <c r="C22" s="2" t="s">
        <v>49</v>
      </c>
      <c r="D22" s="2" t="n">
        <v>5</v>
      </c>
      <c r="E22" s="2" t="n">
        <v>5</v>
      </c>
      <c r="F22" s="2" t="n">
        <v>24</v>
      </c>
    </row>
    <row r="23" customFormat="false" ht="16.4" hidden="false" customHeight="false" outlineLevel="0" collapsed="false">
      <c r="A23" s="3" t="s">
        <v>75</v>
      </c>
      <c r="B23" s="3" t="s">
        <v>48</v>
      </c>
      <c r="C23" s="3" t="s">
        <v>52</v>
      </c>
      <c r="D23" s="3" t="n">
        <v>6</v>
      </c>
      <c r="E23" s="3" t="n">
        <v>7</v>
      </c>
      <c r="F23" s="3" t="n">
        <v>24</v>
      </c>
    </row>
    <row r="24" customFormat="false" ht="16.4" hidden="false" customHeight="false" outlineLevel="0" collapsed="false">
      <c r="A24" s="2" t="s">
        <v>76</v>
      </c>
      <c r="B24" s="2" t="s">
        <v>51</v>
      </c>
      <c r="C24" s="2" t="s">
        <v>55</v>
      </c>
      <c r="D24" s="2" t="n">
        <v>7</v>
      </c>
      <c r="E24" s="2" t="n">
        <v>9</v>
      </c>
      <c r="F24" s="2" t="n">
        <v>24</v>
      </c>
    </row>
    <row r="25" customFormat="false" ht="16.4" hidden="false" customHeight="false" outlineLevel="0" collapsed="false">
      <c r="A25" s="3" t="s">
        <v>77</v>
      </c>
      <c r="B25" s="3" t="s">
        <v>54</v>
      </c>
      <c r="C25" s="3" t="s">
        <v>57</v>
      </c>
      <c r="D25" s="3" t="n">
        <v>8</v>
      </c>
      <c r="E25" s="3" t="n">
        <v>11</v>
      </c>
      <c r="F25" s="3" t="n">
        <v>24</v>
      </c>
    </row>
    <row r="26" customFormat="false" ht="16.4" hidden="false" customHeight="false" outlineLevel="0" collapsed="false">
      <c r="A26" s="2" t="s">
        <v>78</v>
      </c>
      <c r="B26" s="2" t="s">
        <v>48</v>
      </c>
      <c r="C26" s="2" t="s">
        <v>49</v>
      </c>
      <c r="D26" s="2" t="n">
        <v>1</v>
      </c>
      <c r="E26" s="2" t="n">
        <v>13</v>
      </c>
      <c r="F26" s="2" t="n">
        <v>24</v>
      </c>
    </row>
    <row r="27" customFormat="false" ht="16.4" hidden="false" customHeight="false" outlineLevel="0" collapsed="false">
      <c r="A27" s="3" t="s">
        <v>79</v>
      </c>
      <c r="B27" s="3" t="s">
        <v>51</v>
      </c>
      <c r="C27" s="3" t="s">
        <v>52</v>
      </c>
      <c r="D27" s="3" t="n">
        <v>2</v>
      </c>
      <c r="E27" s="3" t="n">
        <v>5</v>
      </c>
      <c r="F27" s="3" t="n">
        <v>24</v>
      </c>
    </row>
    <row r="28" customFormat="false" ht="16.4" hidden="false" customHeight="false" outlineLevel="0" collapsed="false">
      <c r="A28" s="2" t="s">
        <v>80</v>
      </c>
      <c r="B28" s="2" t="s">
        <v>54</v>
      </c>
      <c r="C28" s="2" t="s">
        <v>55</v>
      </c>
      <c r="D28" s="2" t="n">
        <v>3</v>
      </c>
      <c r="E28" s="2" t="n">
        <v>7</v>
      </c>
      <c r="F28" s="2" t="n">
        <v>24</v>
      </c>
    </row>
    <row r="29" customFormat="false" ht="16.4" hidden="false" customHeight="false" outlineLevel="0" collapsed="false">
      <c r="A29" s="3" t="s">
        <v>81</v>
      </c>
      <c r="B29" s="3" t="s">
        <v>48</v>
      </c>
      <c r="C29" s="3" t="s">
        <v>57</v>
      </c>
      <c r="D29" s="3" t="n">
        <v>4</v>
      </c>
      <c r="E29" s="3" t="n">
        <v>9</v>
      </c>
      <c r="F29" s="3" t="n">
        <v>24</v>
      </c>
    </row>
    <row r="30" customFormat="false" ht="16.4" hidden="false" customHeight="false" outlineLevel="0" collapsed="false">
      <c r="A30" s="2" t="s">
        <v>82</v>
      </c>
      <c r="B30" s="2" t="s">
        <v>51</v>
      </c>
      <c r="C30" s="2" t="s">
        <v>49</v>
      </c>
      <c r="D30" s="2" t="n">
        <v>5</v>
      </c>
      <c r="E30" s="2" t="n">
        <v>11</v>
      </c>
      <c r="F30" s="2" t="n">
        <v>24</v>
      </c>
    </row>
    <row r="31" customFormat="false" ht="16.4" hidden="false" customHeight="false" outlineLevel="0" collapsed="false">
      <c r="A31" s="3" t="s">
        <v>83</v>
      </c>
      <c r="B31" s="3" t="s">
        <v>54</v>
      </c>
      <c r="C31" s="3" t="s">
        <v>52</v>
      </c>
      <c r="D31" s="3" t="n">
        <v>6</v>
      </c>
      <c r="E31" s="3" t="n">
        <v>13</v>
      </c>
      <c r="F31" s="3" t="n">
        <v>24</v>
      </c>
    </row>
    <row r="32" customFormat="false" ht="16.4" hidden="false" customHeight="false" outlineLevel="0" collapsed="false">
      <c r="A32" s="2" t="s">
        <v>84</v>
      </c>
      <c r="B32" s="2" t="s">
        <v>48</v>
      </c>
      <c r="C32" s="2" t="s">
        <v>55</v>
      </c>
      <c r="D32" s="2" t="n">
        <v>7</v>
      </c>
      <c r="E32" s="2" t="n">
        <v>5</v>
      </c>
      <c r="F32" s="2" t="n">
        <v>24</v>
      </c>
    </row>
    <row r="33" customFormat="false" ht="16.4" hidden="false" customHeight="false" outlineLevel="0" collapsed="false">
      <c r="A33" s="3" t="s">
        <v>85</v>
      </c>
      <c r="B33" s="3" t="s">
        <v>51</v>
      </c>
      <c r="C33" s="3" t="s">
        <v>57</v>
      </c>
      <c r="D33" s="3" t="n">
        <v>8</v>
      </c>
      <c r="E33" s="3" t="n">
        <v>7</v>
      </c>
      <c r="F33" s="3" t="n">
        <v>24</v>
      </c>
    </row>
    <row r="34" customFormat="false" ht="16.4" hidden="false" customHeight="false" outlineLevel="0" collapsed="false">
      <c r="A34" s="2" t="s">
        <v>86</v>
      </c>
      <c r="B34" s="2" t="s">
        <v>54</v>
      </c>
      <c r="C34" s="2" t="s">
        <v>49</v>
      </c>
      <c r="D34" s="2" t="n">
        <v>1</v>
      </c>
      <c r="E34" s="2" t="n">
        <v>9</v>
      </c>
      <c r="F34" s="2" t="n">
        <v>24</v>
      </c>
    </row>
    <row r="35" customFormat="false" ht="16.4" hidden="false" customHeight="false" outlineLevel="0" collapsed="false">
      <c r="A35" s="3" t="s">
        <v>87</v>
      </c>
      <c r="B35" s="3" t="s">
        <v>48</v>
      </c>
      <c r="C35" s="3" t="s">
        <v>52</v>
      </c>
      <c r="D35" s="3" t="n">
        <v>2</v>
      </c>
      <c r="E35" s="3" t="n">
        <v>11</v>
      </c>
      <c r="F35" s="3" t="n">
        <v>24</v>
      </c>
    </row>
    <row r="36" customFormat="false" ht="16.4" hidden="false" customHeight="false" outlineLevel="0" collapsed="false">
      <c r="A36" s="2" t="s">
        <v>88</v>
      </c>
      <c r="B36" s="2" t="s">
        <v>51</v>
      </c>
      <c r="C36" s="2" t="s">
        <v>55</v>
      </c>
      <c r="D36" s="2" t="n">
        <v>3</v>
      </c>
      <c r="E36" s="2" t="n">
        <v>13</v>
      </c>
      <c r="F36" s="2" t="n">
        <v>24</v>
      </c>
    </row>
    <row r="37" customFormat="false" ht="16.4" hidden="false" customHeight="false" outlineLevel="0" collapsed="false">
      <c r="A37" s="3" t="s">
        <v>89</v>
      </c>
      <c r="B37" s="3" t="s">
        <v>54</v>
      </c>
      <c r="C37" s="3" t="s">
        <v>57</v>
      </c>
      <c r="D37" s="3" t="n">
        <v>4</v>
      </c>
      <c r="E37" s="3" t="n">
        <v>5</v>
      </c>
      <c r="F37" s="3" t="n">
        <v>24</v>
      </c>
    </row>
    <row r="38" customFormat="false" ht="16.4" hidden="false" customHeight="false" outlineLevel="0" collapsed="false">
      <c r="A38" s="2" t="s">
        <v>90</v>
      </c>
      <c r="B38" s="2" t="s">
        <v>48</v>
      </c>
      <c r="C38" s="2" t="s">
        <v>49</v>
      </c>
      <c r="D38" s="2" t="n">
        <v>5</v>
      </c>
      <c r="E38" s="2" t="n">
        <v>7</v>
      </c>
      <c r="F38" s="2" t="n">
        <v>24</v>
      </c>
    </row>
    <row r="39" customFormat="false" ht="16.4" hidden="false" customHeight="false" outlineLevel="0" collapsed="false">
      <c r="A39" s="3" t="s">
        <v>91</v>
      </c>
      <c r="B39" s="3" t="s">
        <v>51</v>
      </c>
      <c r="C39" s="3" t="s">
        <v>52</v>
      </c>
      <c r="D39" s="3" t="n">
        <v>6</v>
      </c>
      <c r="E39" s="3" t="n">
        <v>9</v>
      </c>
      <c r="F39" s="3" t="n">
        <v>24</v>
      </c>
    </row>
    <row r="40" customFormat="false" ht="16.4" hidden="false" customHeight="false" outlineLevel="0" collapsed="false">
      <c r="A40" s="2" t="s">
        <v>92</v>
      </c>
      <c r="B40" s="2" t="s">
        <v>54</v>
      </c>
      <c r="C40" s="2" t="s">
        <v>55</v>
      </c>
      <c r="D40" s="2" t="n">
        <v>7</v>
      </c>
      <c r="E40" s="2" t="n">
        <v>11</v>
      </c>
      <c r="F40" s="2" t="n">
        <v>24</v>
      </c>
    </row>
    <row r="41" customFormat="false" ht="16.4" hidden="false" customHeight="false" outlineLevel="0" collapsed="false">
      <c r="A41" s="3" t="s">
        <v>93</v>
      </c>
      <c r="B41" s="3" t="s">
        <v>48</v>
      </c>
      <c r="C41" s="3" t="s">
        <v>57</v>
      </c>
      <c r="D41" s="3" t="n">
        <v>8</v>
      </c>
      <c r="E41" s="3" t="n">
        <v>13</v>
      </c>
      <c r="F41" s="3" t="n">
        <v>24</v>
      </c>
    </row>
    <row r="42" customFormat="false" ht="16.4" hidden="false" customHeight="false" outlineLevel="0" collapsed="false">
      <c r="A42" s="2" t="s">
        <v>94</v>
      </c>
      <c r="B42" s="2" t="s">
        <v>51</v>
      </c>
      <c r="C42" s="2" t="s">
        <v>49</v>
      </c>
      <c r="D42" s="2" t="n">
        <v>1</v>
      </c>
      <c r="E42" s="2" t="n">
        <v>5</v>
      </c>
      <c r="F42" s="2" t="n">
        <v>24</v>
      </c>
    </row>
    <row r="43" customFormat="false" ht="16.4" hidden="false" customHeight="false" outlineLevel="0" collapsed="false">
      <c r="A43" s="3" t="s">
        <v>95</v>
      </c>
      <c r="B43" s="3" t="s">
        <v>54</v>
      </c>
      <c r="C43" s="3" t="s">
        <v>52</v>
      </c>
      <c r="D43" s="3" t="n">
        <v>2</v>
      </c>
      <c r="E43" s="3" t="n">
        <v>7</v>
      </c>
      <c r="F43" s="3" t="n">
        <v>24</v>
      </c>
    </row>
    <row r="44" customFormat="false" ht="16.4" hidden="false" customHeight="false" outlineLevel="0" collapsed="false">
      <c r="A44" s="2" t="s">
        <v>96</v>
      </c>
      <c r="B44" s="2" t="s">
        <v>48</v>
      </c>
      <c r="C44" s="2" t="s">
        <v>55</v>
      </c>
      <c r="D44" s="2" t="n">
        <v>3</v>
      </c>
      <c r="E44" s="2" t="n">
        <v>9</v>
      </c>
      <c r="F44" s="2" t="n">
        <v>24</v>
      </c>
    </row>
    <row r="45" customFormat="false" ht="16.4" hidden="false" customHeight="false" outlineLevel="0" collapsed="false">
      <c r="A45" s="3" t="s">
        <v>97</v>
      </c>
      <c r="B45" s="3" t="s">
        <v>51</v>
      </c>
      <c r="C45" s="3" t="s">
        <v>57</v>
      </c>
      <c r="D45" s="3" t="n">
        <v>4</v>
      </c>
      <c r="E45" s="3" t="n">
        <v>11</v>
      </c>
      <c r="F45" s="3" t="n">
        <v>24</v>
      </c>
    </row>
    <row r="46" customFormat="false" ht="16.4" hidden="false" customHeight="false" outlineLevel="0" collapsed="false">
      <c r="A46" s="2" t="s">
        <v>98</v>
      </c>
      <c r="B46" s="2" t="s">
        <v>54</v>
      </c>
      <c r="C46" s="2" t="s">
        <v>49</v>
      </c>
      <c r="D46" s="2" t="n">
        <v>5</v>
      </c>
      <c r="E46" s="2" t="n">
        <v>13</v>
      </c>
      <c r="F46" s="2" t="n">
        <v>24</v>
      </c>
    </row>
    <row r="47" customFormat="false" ht="16.4" hidden="false" customHeight="false" outlineLevel="0" collapsed="false">
      <c r="A47" s="3" t="s">
        <v>99</v>
      </c>
      <c r="B47" s="3" t="s">
        <v>48</v>
      </c>
      <c r="C47" s="3" t="s">
        <v>52</v>
      </c>
      <c r="D47" s="3" t="n">
        <v>6</v>
      </c>
      <c r="E47" s="3" t="n">
        <v>5</v>
      </c>
      <c r="F47" s="3" t="n">
        <v>24</v>
      </c>
    </row>
    <row r="48" customFormat="false" ht="16.4" hidden="false" customHeight="false" outlineLevel="0" collapsed="false">
      <c r="A48" s="2" t="s">
        <v>100</v>
      </c>
      <c r="B48" s="2" t="s">
        <v>51</v>
      </c>
      <c r="C48" s="2" t="s">
        <v>55</v>
      </c>
      <c r="D48" s="2" t="n">
        <v>7</v>
      </c>
      <c r="E48" s="2" t="n">
        <v>7</v>
      </c>
      <c r="F48" s="2" t="n">
        <v>24</v>
      </c>
    </row>
    <row r="49" customFormat="false" ht="16.4" hidden="false" customHeight="false" outlineLevel="0" collapsed="false">
      <c r="A49" s="3" t="s">
        <v>101</v>
      </c>
      <c r="B49" s="3" t="s">
        <v>54</v>
      </c>
      <c r="C49" s="3" t="s">
        <v>57</v>
      </c>
      <c r="D49" s="3" t="n">
        <v>8</v>
      </c>
      <c r="E49" s="3" t="n">
        <v>9</v>
      </c>
      <c r="F49" s="3" t="n">
        <v>24</v>
      </c>
    </row>
  </sheetData>
  <autoFilter ref="A1:F4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1"/>
  </cols>
  <sheetData>
    <row r="1" customFormat="false" ht="31.5" hidden="false" customHeight="true" outlineLevel="0" collapsed="false">
      <c r="A1" s="1" t="s">
        <v>42</v>
      </c>
      <c r="B1" s="1" t="s">
        <v>102</v>
      </c>
    </row>
    <row r="2" customFormat="false" ht="31.3" hidden="false" customHeight="false" outlineLevel="0" collapsed="false">
      <c r="A2" s="2" t="s">
        <v>32</v>
      </c>
      <c r="B2" s="2" t="s">
        <v>103</v>
      </c>
    </row>
    <row r="3" customFormat="false" ht="16.4" hidden="false" customHeight="false" outlineLevel="0" collapsed="false">
      <c r="A3" s="3" t="s">
        <v>33</v>
      </c>
      <c r="B3" s="3" t="s">
        <v>104</v>
      </c>
    </row>
    <row r="4" customFormat="false" ht="16.4" hidden="false" customHeight="false" outlineLevel="0" collapsed="false">
      <c r="A4" s="2" t="s">
        <v>34</v>
      </c>
      <c r="B4" s="2" t="s">
        <v>105</v>
      </c>
    </row>
  </sheetData>
  <autoFilter ref="A1:B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0" width="24"/>
  </cols>
  <sheetData>
    <row r="1" customFormat="false" ht="31.5" hidden="false" customHeight="true" outlineLevel="0" collapsed="false">
      <c r="A1" s="1" t="s">
        <v>41</v>
      </c>
      <c r="B1" s="1" t="s">
        <v>106</v>
      </c>
      <c r="C1" s="1" t="s">
        <v>102</v>
      </c>
      <c r="D1" s="1" t="s">
        <v>44</v>
      </c>
      <c r="E1" s="1" t="s">
        <v>107</v>
      </c>
      <c r="F1" s="1" t="s">
        <v>108</v>
      </c>
    </row>
    <row r="2" customFormat="false" ht="16.4" hidden="false" customHeight="false" outlineLevel="0" collapsed="false">
      <c r="A2" s="4" t="str">
        <f aca="false">Raw!A2</f>
        <v>RET-1001</v>
      </c>
      <c r="B2" s="4" t="str">
        <f aca="false">LOWER(TRIM(Raw!B2))</f>
        <v>email</v>
      </c>
      <c r="C2" s="4" t="str">
        <f aca="false">IFERROR(VLOOKUP(B2,Owners!$A$2:$B$4,2,FALSE()),"UNMAPPED")</f>
        <v>Customer operations</v>
      </c>
      <c r="D2" s="4" t="n">
        <f aca="false">Raw!D2</f>
        <v>1</v>
      </c>
      <c r="E2" s="8" t="n">
        <f aca="false">Raw!E2/60*Raw!F2</f>
        <v>2</v>
      </c>
      <c r="F2" s="4" t="n">
        <f aca="false">IF(D2&gt;4,1,0)</f>
        <v>0</v>
      </c>
    </row>
    <row r="3" customFormat="false" ht="16.4" hidden="false" customHeight="false" outlineLevel="0" collapsed="false">
      <c r="A3" s="7" t="str">
        <f aca="false">Raw!A3</f>
        <v>RET-1002</v>
      </c>
      <c r="B3" s="7" t="str">
        <f aca="false">LOWER(TRIM(Raw!B3))</f>
        <v>web</v>
      </c>
      <c r="C3" s="7" t="str">
        <f aca="false">IFERROR(VLOOKUP(B3,Owners!$A$2:$B$4,2,FALSE()),"UNMAPPED")</f>
        <v>Digital operations</v>
      </c>
      <c r="D3" s="7" t="n">
        <f aca="false">Raw!D3</f>
        <v>2</v>
      </c>
      <c r="E3" s="5" t="n">
        <f aca="false">Raw!E3/60*Raw!F3</f>
        <v>2.8</v>
      </c>
      <c r="F3" s="7" t="n">
        <f aca="false">IF(D3&gt;4,1,0)</f>
        <v>0</v>
      </c>
    </row>
    <row r="4" customFormat="false" ht="16.4" hidden="false" customHeight="false" outlineLevel="0" collapsed="false">
      <c r="A4" s="4" t="str">
        <f aca="false">Raw!A4</f>
        <v>RET-1003</v>
      </c>
      <c r="B4" s="4" t="str">
        <f aca="false">LOWER(TRIM(Raw!B4))</f>
        <v>phone</v>
      </c>
      <c r="C4" s="4" t="str">
        <f aca="false">IFERROR(VLOOKUP(B4,Owners!$A$2:$B$4,2,FALSE()),"UNMAPPED")</f>
        <v>Contact centre</v>
      </c>
      <c r="D4" s="4" t="n">
        <f aca="false">Raw!D4</f>
        <v>3</v>
      </c>
      <c r="E4" s="8" t="n">
        <f aca="false">Raw!E4/60*Raw!F4</f>
        <v>3.6</v>
      </c>
      <c r="F4" s="4" t="n">
        <f aca="false">IF(D4&gt;4,1,0)</f>
        <v>0</v>
      </c>
    </row>
    <row r="5" customFormat="false" ht="16.4" hidden="false" customHeight="false" outlineLevel="0" collapsed="false">
      <c r="A5" s="7" t="str">
        <f aca="false">Raw!A5</f>
        <v>RET-1004</v>
      </c>
      <c r="B5" s="7" t="str">
        <f aca="false">LOWER(TRIM(Raw!B5))</f>
        <v>email</v>
      </c>
      <c r="C5" s="7" t="str">
        <f aca="false">IFERROR(VLOOKUP(B5,Owners!$A$2:$B$4,2,FALSE()),"UNMAPPED")</f>
        <v>Customer operations</v>
      </c>
      <c r="D5" s="7" t="n">
        <f aca="false">Raw!D5</f>
        <v>4</v>
      </c>
      <c r="E5" s="5" t="n">
        <f aca="false">Raw!E5/60*Raw!F5</f>
        <v>4.4</v>
      </c>
      <c r="F5" s="7" t="n">
        <f aca="false">IF(D5&gt;4,1,0)</f>
        <v>0</v>
      </c>
    </row>
    <row r="6" customFormat="false" ht="16.4" hidden="false" customHeight="false" outlineLevel="0" collapsed="false">
      <c r="A6" s="4" t="str">
        <f aca="false">Raw!A6</f>
        <v>RET-1005</v>
      </c>
      <c r="B6" s="4" t="str">
        <f aca="false">LOWER(TRIM(Raw!B6))</f>
        <v>web</v>
      </c>
      <c r="C6" s="4" t="str">
        <f aca="false">IFERROR(VLOOKUP(B6,Owners!$A$2:$B$4,2,FALSE()),"UNMAPPED")</f>
        <v>Digital operations</v>
      </c>
      <c r="D6" s="4" t="n">
        <f aca="false">Raw!D6</f>
        <v>5</v>
      </c>
      <c r="E6" s="8" t="n">
        <f aca="false">Raw!E6/60*Raw!F6</f>
        <v>5.2</v>
      </c>
      <c r="F6" s="4" t="n">
        <f aca="false">IF(D6&gt;4,1,0)</f>
        <v>1</v>
      </c>
    </row>
    <row r="7" customFormat="false" ht="16.4" hidden="false" customHeight="false" outlineLevel="0" collapsed="false">
      <c r="A7" s="7" t="str">
        <f aca="false">Raw!A7</f>
        <v>RET-1006</v>
      </c>
      <c r="B7" s="7" t="str">
        <f aca="false">LOWER(TRIM(Raw!B7))</f>
        <v>phone</v>
      </c>
      <c r="C7" s="7" t="str">
        <f aca="false">IFERROR(VLOOKUP(B7,Owners!$A$2:$B$4,2,FALSE()),"UNMAPPED")</f>
        <v>Contact centre</v>
      </c>
      <c r="D7" s="7" t="n">
        <f aca="false">Raw!D7</f>
        <v>6</v>
      </c>
      <c r="E7" s="5" t="n">
        <f aca="false">Raw!E7/60*Raw!F7</f>
        <v>2</v>
      </c>
      <c r="F7" s="7" t="n">
        <f aca="false">IF(D7&gt;4,1,0)</f>
        <v>1</v>
      </c>
    </row>
    <row r="8" customFormat="false" ht="16.4" hidden="false" customHeight="false" outlineLevel="0" collapsed="false">
      <c r="A8" s="4" t="str">
        <f aca="false">Raw!A8</f>
        <v>RET-1007</v>
      </c>
      <c r="B8" s="4" t="str">
        <f aca="false">LOWER(TRIM(Raw!B8))</f>
        <v>email</v>
      </c>
      <c r="C8" s="4" t="str">
        <f aca="false">IFERROR(VLOOKUP(B8,Owners!$A$2:$B$4,2,FALSE()),"UNMAPPED")</f>
        <v>Customer operations</v>
      </c>
      <c r="D8" s="4" t="n">
        <f aca="false">Raw!D8</f>
        <v>7</v>
      </c>
      <c r="E8" s="8" t="n">
        <f aca="false">Raw!E8/60*Raw!F8</f>
        <v>2.8</v>
      </c>
      <c r="F8" s="4" t="n">
        <f aca="false">IF(D8&gt;4,1,0)</f>
        <v>1</v>
      </c>
    </row>
    <row r="9" customFormat="false" ht="16.4" hidden="false" customHeight="false" outlineLevel="0" collapsed="false">
      <c r="A9" s="7" t="str">
        <f aca="false">Raw!A9</f>
        <v>RET-1008</v>
      </c>
      <c r="B9" s="7" t="str">
        <f aca="false">LOWER(TRIM(Raw!B9))</f>
        <v>web</v>
      </c>
      <c r="C9" s="7" t="str">
        <f aca="false">IFERROR(VLOOKUP(B9,Owners!$A$2:$B$4,2,FALSE()),"UNMAPPED")</f>
        <v>Digital operations</v>
      </c>
      <c r="D9" s="7" t="n">
        <f aca="false">Raw!D9</f>
        <v>8</v>
      </c>
      <c r="E9" s="5" t="n">
        <f aca="false">Raw!E9/60*Raw!F9</f>
        <v>3.6</v>
      </c>
      <c r="F9" s="7" t="n">
        <f aca="false">IF(D9&gt;4,1,0)</f>
        <v>1</v>
      </c>
    </row>
    <row r="10" customFormat="false" ht="16.4" hidden="false" customHeight="false" outlineLevel="0" collapsed="false">
      <c r="A10" s="4" t="str">
        <f aca="false">Raw!A10</f>
        <v>RET-1009</v>
      </c>
      <c r="B10" s="4" t="str">
        <f aca="false">LOWER(TRIM(Raw!B10))</f>
        <v>phone</v>
      </c>
      <c r="C10" s="4" t="str">
        <f aca="false">IFERROR(VLOOKUP(B10,Owners!$A$2:$B$4,2,FALSE()),"UNMAPPED")</f>
        <v>Contact centre</v>
      </c>
      <c r="D10" s="4" t="n">
        <f aca="false">Raw!D10</f>
        <v>1</v>
      </c>
      <c r="E10" s="8" t="n">
        <f aca="false">Raw!E10/60*Raw!F10</f>
        <v>4.4</v>
      </c>
      <c r="F10" s="4" t="n">
        <f aca="false">IF(D10&gt;4,1,0)</f>
        <v>0</v>
      </c>
    </row>
    <row r="11" customFormat="false" ht="16.4" hidden="false" customHeight="false" outlineLevel="0" collapsed="false">
      <c r="A11" s="7" t="str">
        <f aca="false">Raw!A11</f>
        <v>RET-1010</v>
      </c>
      <c r="B11" s="7" t="str">
        <f aca="false">LOWER(TRIM(Raw!B11))</f>
        <v>email</v>
      </c>
      <c r="C11" s="7" t="str">
        <f aca="false">IFERROR(VLOOKUP(B11,Owners!$A$2:$B$4,2,FALSE()),"UNMAPPED")</f>
        <v>Customer operations</v>
      </c>
      <c r="D11" s="7" t="n">
        <f aca="false">Raw!D11</f>
        <v>2</v>
      </c>
      <c r="E11" s="5" t="n">
        <f aca="false">Raw!E11/60*Raw!F11</f>
        <v>5.2</v>
      </c>
      <c r="F11" s="7" t="n">
        <f aca="false">IF(D11&gt;4,1,0)</f>
        <v>0</v>
      </c>
    </row>
    <row r="12" customFormat="false" ht="16.4" hidden="false" customHeight="false" outlineLevel="0" collapsed="false">
      <c r="A12" s="4" t="str">
        <f aca="false">Raw!A12</f>
        <v>RET-1011</v>
      </c>
      <c r="B12" s="4" t="str">
        <f aca="false">LOWER(TRIM(Raw!B12))</f>
        <v>web</v>
      </c>
      <c r="C12" s="4" t="str">
        <f aca="false">IFERROR(VLOOKUP(B12,Owners!$A$2:$B$4,2,FALSE()),"UNMAPPED")</f>
        <v>Digital operations</v>
      </c>
      <c r="D12" s="4" t="n">
        <f aca="false">Raw!D12</f>
        <v>3</v>
      </c>
      <c r="E12" s="8" t="n">
        <f aca="false">Raw!E12/60*Raw!F12</f>
        <v>2</v>
      </c>
      <c r="F12" s="4" t="n">
        <f aca="false">IF(D12&gt;4,1,0)</f>
        <v>0</v>
      </c>
    </row>
    <row r="13" customFormat="false" ht="16.4" hidden="false" customHeight="false" outlineLevel="0" collapsed="false">
      <c r="A13" s="7" t="str">
        <f aca="false">Raw!A13</f>
        <v>RET-1012</v>
      </c>
      <c r="B13" s="7" t="str">
        <f aca="false">LOWER(TRIM(Raw!B13))</f>
        <v>phone</v>
      </c>
      <c r="C13" s="7" t="str">
        <f aca="false">IFERROR(VLOOKUP(B13,Owners!$A$2:$B$4,2,FALSE()),"UNMAPPED")</f>
        <v>Contact centre</v>
      </c>
      <c r="D13" s="7" t="n">
        <f aca="false">Raw!D13</f>
        <v>4</v>
      </c>
      <c r="E13" s="5" t="n">
        <f aca="false">Raw!E13/60*Raw!F13</f>
        <v>2.8</v>
      </c>
      <c r="F13" s="7" t="n">
        <f aca="false">IF(D13&gt;4,1,0)</f>
        <v>0</v>
      </c>
    </row>
    <row r="14" customFormat="false" ht="16.4" hidden="false" customHeight="false" outlineLevel="0" collapsed="false">
      <c r="A14" s="4" t="str">
        <f aca="false">Raw!A14</f>
        <v>RET-1013</v>
      </c>
      <c r="B14" s="4" t="str">
        <f aca="false">LOWER(TRIM(Raw!B14))</f>
        <v>email</v>
      </c>
      <c r="C14" s="4" t="str">
        <f aca="false">IFERROR(VLOOKUP(B14,Owners!$A$2:$B$4,2,FALSE()),"UNMAPPED")</f>
        <v>Customer operations</v>
      </c>
      <c r="D14" s="4" t="n">
        <f aca="false">Raw!D14</f>
        <v>5</v>
      </c>
      <c r="E14" s="8" t="n">
        <f aca="false">Raw!E14/60*Raw!F14</f>
        <v>3.6</v>
      </c>
      <c r="F14" s="4" t="n">
        <f aca="false">IF(D14&gt;4,1,0)</f>
        <v>1</v>
      </c>
    </row>
    <row r="15" customFormat="false" ht="16.4" hidden="false" customHeight="false" outlineLevel="0" collapsed="false">
      <c r="A15" s="7" t="str">
        <f aca="false">Raw!A15</f>
        <v>RET-1014</v>
      </c>
      <c r="B15" s="7" t="str">
        <f aca="false">LOWER(TRIM(Raw!B15))</f>
        <v>web</v>
      </c>
      <c r="C15" s="7" t="str">
        <f aca="false">IFERROR(VLOOKUP(B15,Owners!$A$2:$B$4,2,FALSE()),"UNMAPPED")</f>
        <v>Digital operations</v>
      </c>
      <c r="D15" s="7" t="n">
        <f aca="false">Raw!D15</f>
        <v>6</v>
      </c>
      <c r="E15" s="5" t="n">
        <f aca="false">Raw!E15/60*Raw!F15</f>
        <v>4.4</v>
      </c>
      <c r="F15" s="7" t="n">
        <f aca="false">IF(D15&gt;4,1,0)</f>
        <v>1</v>
      </c>
    </row>
    <row r="16" customFormat="false" ht="16.4" hidden="false" customHeight="false" outlineLevel="0" collapsed="false">
      <c r="A16" s="4" t="str">
        <f aca="false">Raw!A16</f>
        <v>RET-1015</v>
      </c>
      <c r="B16" s="4" t="str">
        <f aca="false">LOWER(TRIM(Raw!B16))</f>
        <v>phone</v>
      </c>
      <c r="C16" s="4" t="str">
        <f aca="false">IFERROR(VLOOKUP(B16,Owners!$A$2:$B$4,2,FALSE()),"UNMAPPED")</f>
        <v>Contact centre</v>
      </c>
      <c r="D16" s="4" t="n">
        <f aca="false">Raw!D16</f>
        <v>7</v>
      </c>
      <c r="E16" s="8" t="n">
        <f aca="false">Raw!E16/60*Raw!F16</f>
        <v>5.2</v>
      </c>
      <c r="F16" s="4" t="n">
        <f aca="false">IF(D16&gt;4,1,0)</f>
        <v>1</v>
      </c>
    </row>
    <row r="17" customFormat="false" ht="16.4" hidden="false" customHeight="false" outlineLevel="0" collapsed="false">
      <c r="A17" s="7" t="str">
        <f aca="false">Raw!A17</f>
        <v>RET-1016</v>
      </c>
      <c r="B17" s="7" t="str">
        <f aca="false">LOWER(TRIM(Raw!B17))</f>
        <v>email</v>
      </c>
      <c r="C17" s="7" t="str">
        <f aca="false">IFERROR(VLOOKUP(B17,Owners!$A$2:$B$4,2,FALSE()),"UNMAPPED")</f>
        <v>Customer operations</v>
      </c>
      <c r="D17" s="7" t="n">
        <f aca="false">Raw!D17</f>
        <v>8</v>
      </c>
      <c r="E17" s="5" t="n">
        <f aca="false">Raw!E17/60*Raw!F17</f>
        <v>2</v>
      </c>
      <c r="F17" s="7" t="n">
        <f aca="false">IF(D17&gt;4,1,0)</f>
        <v>1</v>
      </c>
    </row>
    <row r="18" customFormat="false" ht="16.4" hidden="false" customHeight="false" outlineLevel="0" collapsed="false">
      <c r="A18" s="4" t="str">
        <f aca="false">Raw!A18</f>
        <v>RET-1017</v>
      </c>
      <c r="B18" s="4" t="str">
        <f aca="false">LOWER(TRIM(Raw!B18))</f>
        <v>web</v>
      </c>
      <c r="C18" s="4" t="str">
        <f aca="false">IFERROR(VLOOKUP(B18,Owners!$A$2:$B$4,2,FALSE()),"UNMAPPED")</f>
        <v>Digital operations</v>
      </c>
      <c r="D18" s="4" t="n">
        <f aca="false">Raw!D18</f>
        <v>1</v>
      </c>
      <c r="E18" s="8" t="n">
        <f aca="false">Raw!E18/60*Raw!F18</f>
        <v>2.8</v>
      </c>
      <c r="F18" s="4" t="n">
        <f aca="false">IF(D18&gt;4,1,0)</f>
        <v>0</v>
      </c>
    </row>
    <row r="19" customFormat="false" ht="16.4" hidden="false" customHeight="false" outlineLevel="0" collapsed="false">
      <c r="A19" s="7" t="str">
        <f aca="false">Raw!A19</f>
        <v>RET-1018</v>
      </c>
      <c r="B19" s="7" t="str">
        <f aca="false">LOWER(TRIM(Raw!B19))</f>
        <v>phone</v>
      </c>
      <c r="C19" s="7" t="str">
        <f aca="false">IFERROR(VLOOKUP(B19,Owners!$A$2:$B$4,2,FALSE()),"UNMAPPED")</f>
        <v>Contact centre</v>
      </c>
      <c r="D19" s="7" t="n">
        <f aca="false">Raw!D19</f>
        <v>2</v>
      </c>
      <c r="E19" s="5" t="n">
        <f aca="false">Raw!E19/60*Raw!F19</f>
        <v>3.6</v>
      </c>
      <c r="F19" s="7" t="n">
        <f aca="false">IF(D19&gt;4,1,0)</f>
        <v>0</v>
      </c>
    </row>
    <row r="20" customFormat="false" ht="16.4" hidden="false" customHeight="false" outlineLevel="0" collapsed="false">
      <c r="A20" s="4" t="str">
        <f aca="false">Raw!A20</f>
        <v>RET-1019</v>
      </c>
      <c r="B20" s="4" t="str">
        <f aca="false">LOWER(TRIM(Raw!B20))</f>
        <v>email</v>
      </c>
      <c r="C20" s="4" t="str">
        <f aca="false">IFERROR(VLOOKUP(B20,Owners!$A$2:$B$4,2,FALSE()),"UNMAPPED")</f>
        <v>Customer operations</v>
      </c>
      <c r="D20" s="4" t="n">
        <f aca="false">Raw!D20</f>
        <v>3</v>
      </c>
      <c r="E20" s="8" t="n">
        <f aca="false">Raw!E20/60*Raw!F20</f>
        <v>4.4</v>
      </c>
      <c r="F20" s="4" t="n">
        <f aca="false">IF(D20&gt;4,1,0)</f>
        <v>0</v>
      </c>
    </row>
    <row r="21" customFormat="false" ht="16.4" hidden="false" customHeight="false" outlineLevel="0" collapsed="false">
      <c r="A21" s="7" t="str">
        <f aca="false">Raw!A21</f>
        <v>RET-1020</v>
      </c>
      <c r="B21" s="7" t="str">
        <f aca="false">LOWER(TRIM(Raw!B21))</f>
        <v>web</v>
      </c>
      <c r="C21" s="7" t="str">
        <f aca="false">IFERROR(VLOOKUP(B21,Owners!$A$2:$B$4,2,FALSE()),"UNMAPPED")</f>
        <v>Digital operations</v>
      </c>
      <c r="D21" s="7" t="n">
        <f aca="false">Raw!D21</f>
        <v>4</v>
      </c>
      <c r="E21" s="5" t="n">
        <f aca="false">Raw!E21/60*Raw!F21</f>
        <v>5.2</v>
      </c>
      <c r="F21" s="7" t="n">
        <f aca="false">IF(D21&gt;4,1,0)</f>
        <v>0</v>
      </c>
    </row>
    <row r="22" customFormat="false" ht="16.4" hidden="false" customHeight="false" outlineLevel="0" collapsed="false">
      <c r="A22" s="4" t="str">
        <f aca="false">Raw!A22</f>
        <v>RET-1021</v>
      </c>
      <c r="B22" s="4" t="str">
        <f aca="false">LOWER(TRIM(Raw!B22))</f>
        <v>phone</v>
      </c>
      <c r="C22" s="4" t="str">
        <f aca="false">IFERROR(VLOOKUP(B22,Owners!$A$2:$B$4,2,FALSE()),"UNMAPPED")</f>
        <v>Contact centre</v>
      </c>
      <c r="D22" s="4" t="n">
        <f aca="false">Raw!D22</f>
        <v>5</v>
      </c>
      <c r="E22" s="8" t="n">
        <f aca="false">Raw!E22/60*Raw!F22</f>
        <v>2</v>
      </c>
      <c r="F22" s="4" t="n">
        <f aca="false">IF(D22&gt;4,1,0)</f>
        <v>1</v>
      </c>
    </row>
    <row r="23" customFormat="false" ht="16.4" hidden="false" customHeight="false" outlineLevel="0" collapsed="false">
      <c r="A23" s="7" t="str">
        <f aca="false">Raw!A23</f>
        <v>RET-1022</v>
      </c>
      <c r="B23" s="7" t="str">
        <f aca="false">LOWER(TRIM(Raw!B23))</f>
        <v>email</v>
      </c>
      <c r="C23" s="7" t="str">
        <f aca="false">IFERROR(VLOOKUP(B23,Owners!$A$2:$B$4,2,FALSE()),"UNMAPPED")</f>
        <v>Customer operations</v>
      </c>
      <c r="D23" s="7" t="n">
        <f aca="false">Raw!D23</f>
        <v>6</v>
      </c>
      <c r="E23" s="5" t="n">
        <f aca="false">Raw!E23/60*Raw!F23</f>
        <v>2.8</v>
      </c>
      <c r="F23" s="7" t="n">
        <f aca="false">IF(D23&gt;4,1,0)</f>
        <v>1</v>
      </c>
    </row>
    <row r="24" customFormat="false" ht="16.4" hidden="false" customHeight="false" outlineLevel="0" collapsed="false">
      <c r="A24" s="4" t="str">
        <f aca="false">Raw!A24</f>
        <v>RET-1023</v>
      </c>
      <c r="B24" s="4" t="str">
        <f aca="false">LOWER(TRIM(Raw!B24))</f>
        <v>web</v>
      </c>
      <c r="C24" s="4" t="str">
        <f aca="false">IFERROR(VLOOKUP(B24,Owners!$A$2:$B$4,2,FALSE()),"UNMAPPED")</f>
        <v>Digital operations</v>
      </c>
      <c r="D24" s="4" t="n">
        <f aca="false">Raw!D24</f>
        <v>7</v>
      </c>
      <c r="E24" s="8" t="n">
        <f aca="false">Raw!E24/60*Raw!F24</f>
        <v>3.6</v>
      </c>
      <c r="F24" s="4" t="n">
        <f aca="false">IF(D24&gt;4,1,0)</f>
        <v>1</v>
      </c>
    </row>
    <row r="25" customFormat="false" ht="16.4" hidden="false" customHeight="false" outlineLevel="0" collapsed="false">
      <c r="A25" s="7" t="str">
        <f aca="false">Raw!A25</f>
        <v>RET-1024</v>
      </c>
      <c r="B25" s="7" t="str">
        <f aca="false">LOWER(TRIM(Raw!B25))</f>
        <v>phone</v>
      </c>
      <c r="C25" s="7" t="str">
        <f aca="false">IFERROR(VLOOKUP(B25,Owners!$A$2:$B$4,2,FALSE()),"UNMAPPED")</f>
        <v>Contact centre</v>
      </c>
      <c r="D25" s="7" t="n">
        <f aca="false">Raw!D25</f>
        <v>8</v>
      </c>
      <c r="E25" s="5" t="n">
        <f aca="false">Raw!E25/60*Raw!F25</f>
        <v>4.4</v>
      </c>
      <c r="F25" s="7" t="n">
        <f aca="false">IF(D25&gt;4,1,0)</f>
        <v>1</v>
      </c>
    </row>
    <row r="26" customFormat="false" ht="16.4" hidden="false" customHeight="false" outlineLevel="0" collapsed="false">
      <c r="A26" s="4" t="str">
        <f aca="false">Raw!A26</f>
        <v>RET-1025</v>
      </c>
      <c r="B26" s="4" t="str">
        <f aca="false">LOWER(TRIM(Raw!B26))</f>
        <v>email</v>
      </c>
      <c r="C26" s="4" t="str">
        <f aca="false">IFERROR(VLOOKUP(B26,Owners!$A$2:$B$4,2,FALSE()),"UNMAPPED")</f>
        <v>Customer operations</v>
      </c>
      <c r="D26" s="4" t="n">
        <f aca="false">Raw!D26</f>
        <v>1</v>
      </c>
      <c r="E26" s="8" t="n">
        <f aca="false">Raw!E26/60*Raw!F26</f>
        <v>5.2</v>
      </c>
      <c r="F26" s="4" t="n">
        <f aca="false">IF(D26&gt;4,1,0)</f>
        <v>0</v>
      </c>
    </row>
    <row r="27" customFormat="false" ht="16.4" hidden="false" customHeight="false" outlineLevel="0" collapsed="false">
      <c r="A27" s="7" t="str">
        <f aca="false">Raw!A27</f>
        <v>RET-1026</v>
      </c>
      <c r="B27" s="7" t="str">
        <f aca="false">LOWER(TRIM(Raw!B27))</f>
        <v>web</v>
      </c>
      <c r="C27" s="7" t="str">
        <f aca="false">IFERROR(VLOOKUP(B27,Owners!$A$2:$B$4,2,FALSE()),"UNMAPPED")</f>
        <v>Digital operations</v>
      </c>
      <c r="D27" s="7" t="n">
        <f aca="false">Raw!D27</f>
        <v>2</v>
      </c>
      <c r="E27" s="5" t="n">
        <f aca="false">Raw!E27/60*Raw!F27</f>
        <v>2</v>
      </c>
      <c r="F27" s="7" t="n">
        <f aca="false">IF(D27&gt;4,1,0)</f>
        <v>0</v>
      </c>
    </row>
    <row r="28" customFormat="false" ht="16.4" hidden="false" customHeight="false" outlineLevel="0" collapsed="false">
      <c r="A28" s="4" t="str">
        <f aca="false">Raw!A28</f>
        <v>RET-1027</v>
      </c>
      <c r="B28" s="4" t="str">
        <f aca="false">LOWER(TRIM(Raw!B28))</f>
        <v>phone</v>
      </c>
      <c r="C28" s="4" t="str">
        <f aca="false">IFERROR(VLOOKUP(B28,Owners!$A$2:$B$4,2,FALSE()),"UNMAPPED")</f>
        <v>Contact centre</v>
      </c>
      <c r="D28" s="4" t="n">
        <f aca="false">Raw!D28</f>
        <v>3</v>
      </c>
      <c r="E28" s="8" t="n">
        <f aca="false">Raw!E28/60*Raw!F28</f>
        <v>2.8</v>
      </c>
      <c r="F28" s="4" t="n">
        <f aca="false">IF(D28&gt;4,1,0)</f>
        <v>0</v>
      </c>
    </row>
    <row r="29" customFormat="false" ht="16.4" hidden="false" customHeight="false" outlineLevel="0" collapsed="false">
      <c r="A29" s="7" t="str">
        <f aca="false">Raw!A29</f>
        <v>RET-1028</v>
      </c>
      <c r="B29" s="7" t="str">
        <f aca="false">LOWER(TRIM(Raw!B29))</f>
        <v>email</v>
      </c>
      <c r="C29" s="7" t="str">
        <f aca="false">IFERROR(VLOOKUP(B29,Owners!$A$2:$B$4,2,FALSE()),"UNMAPPED")</f>
        <v>Customer operations</v>
      </c>
      <c r="D29" s="7" t="n">
        <f aca="false">Raw!D29</f>
        <v>4</v>
      </c>
      <c r="E29" s="5" t="n">
        <f aca="false">Raw!E29/60*Raw!F29</f>
        <v>3.6</v>
      </c>
      <c r="F29" s="7" t="n">
        <f aca="false">IF(D29&gt;4,1,0)</f>
        <v>0</v>
      </c>
    </row>
    <row r="30" customFormat="false" ht="16.4" hidden="false" customHeight="false" outlineLevel="0" collapsed="false">
      <c r="A30" s="4" t="str">
        <f aca="false">Raw!A30</f>
        <v>RET-1029</v>
      </c>
      <c r="B30" s="4" t="str">
        <f aca="false">LOWER(TRIM(Raw!B30))</f>
        <v>web</v>
      </c>
      <c r="C30" s="4" t="str">
        <f aca="false">IFERROR(VLOOKUP(B30,Owners!$A$2:$B$4,2,FALSE()),"UNMAPPED")</f>
        <v>Digital operations</v>
      </c>
      <c r="D30" s="4" t="n">
        <f aca="false">Raw!D30</f>
        <v>5</v>
      </c>
      <c r="E30" s="8" t="n">
        <f aca="false">Raw!E30/60*Raw!F30</f>
        <v>4.4</v>
      </c>
      <c r="F30" s="4" t="n">
        <f aca="false">IF(D30&gt;4,1,0)</f>
        <v>1</v>
      </c>
    </row>
    <row r="31" customFormat="false" ht="16.4" hidden="false" customHeight="false" outlineLevel="0" collapsed="false">
      <c r="A31" s="7" t="str">
        <f aca="false">Raw!A31</f>
        <v>RET-1030</v>
      </c>
      <c r="B31" s="7" t="str">
        <f aca="false">LOWER(TRIM(Raw!B31))</f>
        <v>phone</v>
      </c>
      <c r="C31" s="7" t="str">
        <f aca="false">IFERROR(VLOOKUP(B31,Owners!$A$2:$B$4,2,FALSE()),"UNMAPPED")</f>
        <v>Contact centre</v>
      </c>
      <c r="D31" s="7" t="n">
        <f aca="false">Raw!D31</f>
        <v>6</v>
      </c>
      <c r="E31" s="5" t="n">
        <f aca="false">Raw!E31/60*Raw!F31</f>
        <v>5.2</v>
      </c>
      <c r="F31" s="7" t="n">
        <f aca="false">IF(D31&gt;4,1,0)</f>
        <v>1</v>
      </c>
    </row>
    <row r="32" customFormat="false" ht="16.4" hidden="false" customHeight="false" outlineLevel="0" collapsed="false">
      <c r="A32" s="4" t="str">
        <f aca="false">Raw!A32</f>
        <v>RET-1031</v>
      </c>
      <c r="B32" s="4" t="str">
        <f aca="false">LOWER(TRIM(Raw!B32))</f>
        <v>email</v>
      </c>
      <c r="C32" s="4" t="str">
        <f aca="false">IFERROR(VLOOKUP(B32,Owners!$A$2:$B$4,2,FALSE()),"UNMAPPED")</f>
        <v>Customer operations</v>
      </c>
      <c r="D32" s="4" t="n">
        <f aca="false">Raw!D32</f>
        <v>7</v>
      </c>
      <c r="E32" s="8" t="n">
        <f aca="false">Raw!E32/60*Raw!F32</f>
        <v>2</v>
      </c>
      <c r="F32" s="4" t="n">
        <f aca="false">IF(D32&gt;4,1,0)</f>
        <v>1</v>
      </c>
    </row>
    <row r="33" customFormat="false" ht="16.4" hidden="false" customHeight="false" outlineLevel="0" collapsed="false">
      <c r="A33" s="7" t="str">
        <f aca="false">Raw!A33</f>
        <v>RET-1032</v>
      </c>
      <c r="B33" s="7" t="str">
        <f aca="false">LOWER(TRIM(Raw!B33))</f>
        <v>web</v>
      </c>
      <c r="C33" s="7" t="str">
        <f aca="false">IFERROR(VLOOKUP(B33,Owners!$A$2:$B$4,2,FALSE()),"UNMAPPED")</f>
        <v>Digital operations</v>
      </c>
      <c r="D33" s="7" t="n">
        <f aca="false">Raw!D33</f>
        <v>8</v>
      </c>
      <c r="E33" s="5" t="n">
        <f aca="false">Raw!E33/60*Raw!F33</f>
        <v>2.8</v>
      </c>
      <c r="F33" s="7" t="n">
        <f aca="false">IF(D33&gt;4,1,0)</f>
        <v>1</v>
      </c>
    </row>
    <row r="34" customFormat="false" ht="16.4" hidden="false" customHeight="false" outlineLevel="0" collapsed="false">
      <c r="A34" s="4" t="str">
        <f aca="false">Raw!A34</f>
        <v>RET-1033</v>
      </c>
      <c r="B34" s="4" t="str">
        <f aca="false">LOWER(TRIM(Raw!B34))</f>
        <v>phone</v>
      </c>
      <c r="C34" s="4" t="str">
        <f aca="false">IFERROR(VLOOKUP(B34,Owners!$A$2:$B$4,2,FALSE()),"UNMAPPED")</f>
        <v>Contact centre</v>
      </c>
      <c r="D34" s="4" t="n">
        <f aca="false">Raw!D34</f>
        <v>1</v>
      </c>
      <c r="E34" s="8" t="n">
        <f aca="false">Raw!E34/60*Raw!F34</f>
        <v>3.6</v>
      </c>
      <c r="F34" s="4" t="n">
        <f aca="false">IF(D34&gt;4,1,0)</f>
        <v>0</v>
      </c>
    </row>
    <row r="35" customFormat="false" ht="16.4" hidden="false" customHeight="false" outlineLevel="0" collapsed="false">
      <c r="A35" s="7" t="str">
        <f aca="false">Raw!A35</f>
        <v>RET-1034</v>
      </c>
      <c r="B35" s="7" t="str">
        <f aca="false">LOWER(TRIM(Raw!B35))</f>
        <v>email</v>
      </c>
      <c r="C35" s="7" t="str">
        <f aca="false">IFERROR(VLOOKUP(B35,Owners!$A$2:$B$4,2,FALSE()),"UNMAPPED")</f>
        <v>Customer operations</v>
      </c>
      <c r="D35" s="7" t="n">
        <f aca="false">Raw!D35</f>
        <v>2</v>
      </c>
      <c r="E35" s="5" t="n">
        <f aca="false">Raw!E35/60*Raw!F35</f>
        <v>4.4</v>
      </c>
      <c r="F35" s="7" t="n">
        <f aca="false">IF(D35&gt;4,1,0)</f>
        <v>0</v>
      </c>
    </row>
    <row r="36" customFormat="false" ht="16.4" hidden="false" customHeight="false" outlineLevel="0" collapsed="false">
      <c r="A36" s="4" t="str">
        <f aca="false">Raw!A36</f>
        <v>RET-1035</v>
      </c>
      <c r="B36" s="4" t="str">
        <f aca="false">LOWER(TRIM(Raw!B36))</f>
        <v>web</v>
      </c>
      <c r="C36" s="4" t="str">
        <f aca="false">IFERROR(VLOOKUP(B36,Owners!$A$2:$B$4,2,FALSE()),"UNMAPPED")</f>
        <v>Digital operations</v>
      </c>
      <c r="D36" s="4" t="n">
        <f aca="false">Raw!D36</f>
        <v>3</v>
      </c>
      <c r="E36" s="8" t="n">
        <f aca="false">Raw!E36/60*Raw!F36</f>
        <v>5.2</v>
      </c>
      <c r="F36" s="4" t="n">
        <f aca="false">IF(D36&gt;4,1,0)</f>
        <v>0</v>
      </c>
    </row>
    <row r="37" customFormat="false" ht="16.4" hidden="false" customHeight="false" outlineLevel="0" collapsed="false">
      <c r="A37" s="7" t="str">
        <f aca="false">Raw!A37</f>
        <v>RET-1036</v>
      </c>
      <c r="B37" s="7" t="str">
        <f aca="false">LOWER(TRIM(Raw!B37))</f>
        <v>phone</v>
      </c>
      <c r="C37" s="7" t="str">
        <f aca="false">IFERROR(VLOOKUP(B37,Owners!$A$2:$B$4,2,FALSE()),"UNMAPPED")</f>
        <v>Contact centre</v>
      </c>
      <c r="D37" s="7" t="n">
        <f aca="false">Raw!D37</f>
        <v>4</v>
      </c>
      <c r="E37" s="5" t="n">
        <f aca="false">Raw!E37/60*Raw!F37</f>
        <v>2</v>
      </c>
      <c r="F37" s="7" t="n">
        <f aca="false">IF(D37&gt;4,1,0)</f>
        <v>0</v>
      </c>
    </row>
    <row r="38" customFormat="false" ht="16.4" hidden="false" customHeight="false" outlineLevel="0" collapsed="false">
      <c r="A38" s="4" t="str">
        <f aca="false">Raw!A38</f>
        <v>RET-1037</v>
      </c>
      <c r="B38" s="4" t="str">
        <f aca="false">LOWER(TRIM(Raw!B38))</f>
        <v>email</v>
      </c>
      <c r="C38" s="4" t="str">
        <f aca="false">IFERROR(VLOOKUP(B38,Owners!$A$2:$B$4,2,FALSE()),"UNMAPPED")</f>
        <v>Customer operations</v>
      </c>
      <c r="D38" s="4" t="n">
        <f aca="false">Raw!D38</f>
        <v>5</v>
      </c>
      <c r="E38" s="8" t="n">
        <f aca="false">Raw!E38/60*Raw!F38</f>
        <v>2.8</v>
      </c>
      <c r="F38" s="4" t="n">
        <f aca="false">IF(D38&gt;4,1,0)</f>
        <v>1</v>
      </c>
    </row>
    <row r="39" customFormat="false" ht="16.4" hidden="false" customHeight="false" outlineLevel="0" collapsed="false">
      <c r="A39" s="7" t="str">
        <f aca="false">Raw!A39</f>
        <v>RET-1038</v>
      </c>
      <c r="B39" s="7" t="str">
        <f aca="false">LOWER(TRIM(Raw!B39))</f>
        <v>web</v>
      </c>
      <c r="C39" s="7" t="str">
        <f aca="false">IFERROR(VLOOKUP(B39,Owners!$A$2:$B$4,2,FALSE()),"UNMAPPED")</f>
        <v>Digital operations</v>
      </c>
      <c r="D39" s="7" t="n">
        <f aca="false">Raw!D39</f>
        <v>6</v>
      </c>
      <c r="E39" s="5" t="n">
        <f aca="false">Raw!E39/60*Raw!F39</f>
        <v>3.6</v>
      </c>
      <c r="F39" s="7" t="n">
        <f aca="false">IF(D39&gt;4,1,0)</f>
        <v>1</v>
      </c>
    </row>
    <row r="40" customFormat="false" ht="16.4" hidden="false" customHeight="false" outlineLevel="0" collapsed="false">
      <c r="A40" s="4" t="str">
        <f aca="false">Raw!A40</f>
        <v>RET-1039</v>
      </c>
      <c r="B40" s="4" t="str">
        <f aca="false">LOWER(TRIM(Raw!B40))</f>
        <v>phone</v>
      </c>
      <c r="C40" s="4" t="str">
        <f aca="false">IFERROR(VLOOKUP(B40,Owners!$A$2:$B$4,2,FALSE()),"UNMAPPED")</f>
        <v>Contact centre</v>
      </c>
      <c r="D40" s="4" t="n">
        <f aca="false">Raw!D40</f>
        <v>7</v>
      </c>
      <c r="E40" s="8" t="n">
        <f aca="false">Raw!E40/60*Raw!F40</f>
        <v>4.4</v>
      </c>
      <c r="F40" s="4" t="n">
        <f aca="false">IF(D40&gt;4,1,0)</f>
        <v>1</v>
      </c>
    </row>
    <row r="41" customFormat="false" ht="16.4" hidden="false" customHeight="false" outlineLevel="0" collapsed="false">
      <c r="A41" s="7" t="str">
        <f aca="false">Raw!A41</f>
        <v>RET-1040</v>
      </c>
      <c r="B41" s="7" t="str">
        <f aca="false">LOWER(TRIM(Raw!B41))</f>
        <v>email</v>
      </c>
      <c r="C41" s="7" t="str">
        <f aca="false">IFERROR(VLOOKUP(B41,Owners!$A$2:$B$4,2,FALSE()),"UNMAPPED")</f>
        <v>Customer operations</v>
      </c>
      <c r="D41" s="7" t="n">
        <f aca="false">Raw!D41</f>
        <v>8</v>
      </c>
      <c r="E41" s="5" t="n">
        <f aca="false">Raw!E41/60*Raw!F41</f>
        <v>5.2</v>
      </c>
      <c r="F41" s="7" t="n">
        <f aca="false">IF(D41&gt;4,1,0)</f>
        <v>1</v>
      </c>
    </row>
    <row r="42" customFormat="false" ht="16.4" hidden="false" customHeight="false" outlineLevel="0" collapsed="false">
      <c r="A42" s="4" t="str">
        <f aca="false">Raw!A42</f>
        <v>RET-1041</v>
      </c>
      <c r="B42" s="4" t="str">
        <f aca="false">LOWER(TRIM(Raw!B42))</f>
        <v>web</v>
      </c>
      <c r="C42" s="4" t="str">
        <f aca="false">IFERROR(VLOOKUP(B42,Owners!$A$2:$B$4,2,FALSE()),"UNMAPPED")</f>
        <v>Digital operations</v>
      </c>
      <c r="D42" s="4" t="n">
        <f aca="false">Raw!D42</f>
        <v>1</v>
      </c>
      <c r="E42" s="8" t="n">
        <f aca="false">Raw!E42/60*Raw!F42</f>
        <v>2</v>
      </c>
      <c r="F42" s="4" t="n">
        <f aca="false">IF(D42&gt;4,1,0)</f>
        <v>0</v>
      </c>
    </row>
    <row r="43" customFormat="false" ht="16.4" hidden="false" customHeight="false" outlineLevel="0" collapsed="false">
      <c r="A43" s="7" t="str">
        <f aca="false">Raw!A43</f>
        <v>RET-1042</v>
      </c>
      <c r="B43" s="7" t="str">
        <f aca="false">LOWER(TRIM(Raw!B43))</f>
        <v>phone</v>
      </c>
      <c r="C43" s="7" t="str">
        <f aca="false">IFERROR(VLOOKUP(B43,Owners!$A$2:$B$4,2,FALSE()),"UNMAPPED")</f>
        <v>Contact centre</v>
      </c>
      <c r="D43" s="7" t="n">
        <f aca="false">Raw!D43</f>
        <v>2</v>
      </c>
      <c r="E43" s="5" t="n">
        <f aca="false">Raw!E43/60*Raw!F43</f>
        <v>2.8</v>
      </c>
      <c r="F43" s="7" t="n">
        <f aca="false">IF(D43&gt;4,1,0)</f>
        <v>0</v>
      </c>
    </row>
    <row r="44" customFormat="false" ht="16.4" hidden="false" customHeight="false" outlineLevel="0" collapsed="false">
      <c r="A44" s="4" t="str">
        <f aca="false">Raw!A44</f>
        <v>RET-1043</v>
      </c>
      <c r="B44" s="4" t="str">
        <f aca="false">LOWER(TRIM(Raw!B44))</f>
        <v>email</v>
      </c>
      <c r="C44" s="4" t="str">
        <f aca="false">IFERROR(VLOOKUP(B44,Owners!$A$2:$B$4,2,FALSE()),"UNMAPPED")</f>
        <v>Customer operations</v>
      </c>
      <c r="D44" s="4" t="n">
        <f aca="false">Raw!D44</f>
        <v>3</v>
      </c>
      <c r="E44" s="8" t="n">
        <f aca="false">Raw!E44/60*Raw!F44</f>
        <v>3.6</v>
      </c>
      <c r="F44" s="4" t="n">
        <f aca="false">IF(D44&gt;4,1,0)</f>
        <v>0</v>
      </c>
    </row>
    <row r="45" customFormat="false" ht="16.4" hidden="false" customHeight="false" outlineLevel="0" collapsed="false">
      <c r="A45" s="7" t="str">
        <f aca="false">Raw!A45</f>
        <v>RET-1044</v>
      </c>
      <c r="B45" s="7" t="str">
        <f aca="false">LOWER(TRIM(Raw!B45))</f>
        <v>web</v>
      </c>
      <c r="C45" s="7" t="str">
        <f aca="false">IFERROR(VLOOKUP(B45,Owners!$A$2:$B$4,2,FALSE()),"UNMAPPED")</f>
        <v>Digital operations</v>
      </c>
      <c r="D45" s="7" t="n">
        <f aca="false">Raw!D45</f>
        <v>4</v>
      </c>
      <c r="E45" s="5" t="n">
        <f aca="false">Raw!E45/60*Raw!F45</f>
        <v>4.4</v>
      </c>
      <c r="F45" s="7" t="n">
        <f aca="false">IF(D45&gt;4,1,0)</f>
        <v>0</v>
      </c>
    </row>
    <row r="46" customFormat="false" ht="16.4" hidden="false" customHeight="false" outlineLevel="0" collapsed="false">
      <c r="A46" s="4" t="str">
        <f aca="false">Raw!A46</f>
        <v>RET-1045</v>
      </c>
      <c r="B46" s="4" t="str">
        <f aca="false">LOWER(TRIM(Raw!B46))</f>
        <v>phone</v>
      </c>
      <c r="C46" s="4" t="str">
        <f aca="false">IFERROR(VLOOKUP(B46,Owners!$A$2:$B$4,2,FALSE()),"UNMAPPED")</f>
        <v>Contact centre</v>
      </c>
      <c r="D46" s="4" t="n">
        <f aca="false">Raw!D46</f>
        <v>5</v>
      </c>
      <c r="E46" s="8" t="n">
        <f aca="false">Raw!E46/60*Raw!F46</f>
        <v>5.2</v>
      </c>
      <c r="F46" s="4" t="n">
        <f aca="false">IF(D46&gt;4,1,0)</f>
        <v>1</v>
      </c>
    </row>
    <row r="47" customFormat="false" ht="16.4" hidden="false" customHeight="false" outlineLevel="0" collapsed="false">
      <c r="A47" s="7" t="str">
        <f aca="false">Raw!A47</f>
        <v>RET-1046</v>
      </c>
      <c r="B47" s="7" t="str">
        <f aca="false">LOWER(TRIM(Raw!B47))</f>
        <v>email</v>
      </c>
      <c r="C47" s="7" t="str">
        <f aca="false">IFERROR(VLOOKUP(B47,Owners!$A$2:$B$4,2,FALSE()),"UNMAPPED")</f>
        <v>Customer operations</v>
      </c>
      <c r="D47" s="7" t="n">
        <f aca="false">Raw!D47</f>
        <v>6</v>
      </c>
      <c r="E47" s="5" t="n">
        <f aca="false">Raw!E47/60*Raw!F47</f>
        <v>2</v>
      </c>
      <c r="F47" s="7" t="n">
        <f aca="false">IF(D47&gt;4,1,0)</f>
        <v>1</v>
      </c>
    </row>
    <row r="48" customFormat="false" ht="16.4" hidden="false" customHeight="false" outlineLevel="0" collapsed="false">
      <c r="A48" s="4" t="str">
        <f aca="false">Raw!A48</f>
        <v>RET-1047</v>
      </c>
      <c r="B48" s="4" t="str">
        <f aca="false">LOWER(TRIM(Raw!B48))</f>
        <v>web</v>
      </c>
      <c r="C48" s="4" t="str">
        <f aca="false">IFERROR(VLOOKUP(B48,Owners!$A$2:$B$4,2,FALSE()),"UNMAPPED")</f>
        <v>Digital operations</v>
      </c>
      <c r="D48" s="4" t="n">
        <f aca="false">Raw!D48</f>
        <v>7</v>
      </c>
      <c r="E48" s="8" t="n">
        <f aca="false">Raw!E48/60*Raw!F48</f>
        <v>2.8</v>
      </c>
      <c r="F48" s="4" t="n">
        <f aca="false">IF(D48&gt;4,1,0)</f>
        <v>1</v>
      </c>
    </row>
    <row r="49" customFormat="false" ht="16.4" hidden="false" customHeight="false" outlineLevel="0" collapsed="false">
      <c r="A49" s="7" t="str">
        <f aca="false">Raw!A49</f>
        <v>RET-1048</v>
      </c>
      <c r="B49" s="7" t="str">
        <f aca="false">LOWER(TRIM(Raw!B49))</f>
        <v>phone</v>
      </c>
      <c r="C49" s="7" t="str">
        <f aca="false">IFERROR(VLOOKUP(B49,Owners!$A$2:$B$4,2,FALSE()),"UNMAPPED")</f>
        <v>Contact centre</v>
      </c>
      <c r="D49" s="7" t="n">
        <f aca="false">Raw!D49</f>
        <v>8</v>
      </c>
      <c r="E49" s="5" t="n">
        <f aca="false">Raw!E49/60*Raw!F49</f>
        <v>3.6</v>
      </c>
      <c r="F49" s="7" t="n">
        <f aca="false">IF(D49&gt;4,1,0)</f>
        <v>1</v>
      </c>
    </row>
  </sheetData>
  <autoFilter ref="A1:F4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2026-10-26T07:24:58Z</dcterms:created>
  <dc:creator>openpyxl</dc:creator>
  <dc:description/>
  <dc:language>en-US</dc:language>
  <cp:lastModifiedBy/>
  <dcterms:modified xsi:type="dcterms:W3CDTF">2026-10-26T07:24:58Z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